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Mi unidad\DOC. TRABAJO ANGELA GUERRA_22-12-21\UNISUCRE_PLANEACION_22-12-21\RIESGOS\Mapa de Riesgos y Oportunidades INSTITUCIONAL\"/>
    </mc:Choice>
  </mc:AlternateContent>
  <bookViews>
    <workbookView xWindow="-120" yWindow="-120" windowWidth="20730" windowHeight="1116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Area" localSheetId="0">'Mapa de Riesgos y Oportunidades'!$A$1:$AA$430</definedName>
    <definedName name="_xlnm.Print_Titles" localSheetId="0">'Mapa de Riesgos y Oportunidades'!$1:$7</definedName>
  </definedNames>
  <calcPr calcId="162913"/>
</workbook>
</file>

<file path=xl/calcChain.xml><?xml version="1.0" encoding="utf-8"?>
<calcChain xmlns="http://schemas.openxmlformats.org/spreadsheetml/2006/main">
  <c r="CV6" i="5" l="1"/>
  <c r="CR6" i="5"/>
  <c r="P211" i="1"/>
  <c r="P212" i="1"/>
  <c r="P213" i="1"/>
  <c r="P214" i="1"/>
  <c r="P215" i="1"/>
  <c r="P216" i="1"/>
  <c r="P217" i="1"/>
  <c r="P218" i="1"/>
  <c r="P219" i="1"/>
  <c r="P220" i="1"/>
  <c r="O214" i="1"/>
  <c r="O215" i="1"/>
  <c r="O217" i="1"/>
  <c r="O218" i="1"/>
  <c r="O219" i="1"/>
  <c r="O220" i="1"/>
  <c r="P430" i="1"/>
  <c r="P426" i="1"/>
  <c r="P427" i="1"/>
  <c r="P428" i="1"/>
  <c r="P429" i="1"/>
  <c r="O426" i="1"/>
  <c r="O427" i="1"/>
  <c r="O428" i="1"/>
  <c r="O429" i="1"/>
  <c r="O430" i="1"/>
  <c r="O261" i="1" l="1"/>
  <c r="P261" i="1"/>
  <c r="O262" i="1"/>
  <c r="P262" i="1"/>
  <c r="O263" i="1"/>
  <c r="P263" i="1"/>
  <c r="O264" i="1"/>
  <c r="P264" i="1"/>
  <c r="O265" i="1"/>
  <c r="P265" i="1"/>
  <c r="O266" i="1"/>
  <c r="P266" i="1"/>
  <c r="O267" i="1"/>
  <c r="P267" i="1"/>
  <c r="O268" i="1"/>
  <c r="P268" i="1"/>
  <c r="O269" i="1"/>
  <c r="P269" i="1"/>
  <c r="O270" i="1"/>
  <c r="P270" i="1"/>
  <c r="O271" i="1"/>
  <c r="P271" i="1"/>
  <c r="O272" i="1"/>
  <c r="P272" i="1"/>
  <c r="O273" i="1"/>
  <c r="P273" i="1"/>
  <c r="O274" i="1"/>
  <c r="P274" i="1"/>
  <c r="O275" i="1"/>
  <c r="P275" i="1"/>
  <c r="O276" i="1"/>
  <c r="P276" i="1"/>
  <c r="O277" i="1"/>
  <c r="P277" i="1"/>
  <c r="O278" i="1"/>
  <c r="P278" i="1"/>
  <c r="O279" i="1"/>
  <c r="P279" i="1"/>
  <c r="O280" i="1"/>
  <c r="P280" i="1"/>
  <c r="O281" i="1"/>
  <c r="P281" i="1"/>
  <c r="O282" i="1"/>
  <c r="P282" i="1"/>
  <c r="O283" i="1"/>
  <c r="P283" i="1"/>
  <c r="O284" i="1"/>
  <c r="P284" i="1"/>
  <c r="O285" i="1"/>
  <c r="P285" i="1"/>
  <c r="O286" i="1"/>
  <c r="P286" i="1"/>
  <c r="O287" i="1"/>
  <c r="P287" i="1"/>
  <c r="O288" i="1"/>
  <c r="P288" i="1"/>
  <c r="O289" i="1"/>
  <c r="P289" i="1"/>
  <c r="O290" i="1"/>
  <c r="P290" i="1"/>
  <c r="O291" i="1"/>
  <c r="P291" i="1"/>
  <c r="O292" i="1"/>
  <c r="P292" i="1"/>
  <c r="O293" i="1"/>
  <c r="P293" i="1"/>
  <c r="O294" i="1"/>
  <c r="P294" i="1"/>
  <c r="O295" i="1"/>
  <c r="P295" i="1"/>
  <c r="O296" i="1"/>
  <c r="P296" i="1"/>
  <c r="O297" i="1"/>
  <c r="P297" i="1"/>
  <c r="O298" i="1"/>
  <c r="P298" i="1"/>
  <c r="O299" i="1"/>
  <c r="P299" i="1"/>
  <c r="O300" i="1"/>
  <c r="P300" i="1"/>
  <c r="O301" i="1"/>
  <c r="P301" i="1"/>
  <c r="O302" i="1"/>
  <c r="P302" i="1"/>
  <c r="O303" i="1"/>
  <c r="P303" i="1"/>
  <c r="O304" i="1"/>
  <c r="P304" i="1"/>
  <c r="O305" i="1"/>
  <c r="P305" i="1"/>
  <c r="O306" i="1"/>
  <c r="P306" i="1"/>
  <c r="O307" i="1"/>
  <c r="P307" i="1"/>
  <c r="O308" i="1"/>
  <c r="P308" i="1"/>
  <c r="O309" i="1"/>
  <c r="P309" i="1"/>
  <c r="O310" i="1"/>
  <c r="P310" i="1"/>
  <c r="O311" i="1"/>
  <c r="P311" i="1"/>
  <c r="O312" i="1"/>
  <c r="P312" i="1"/>
  <c r="O313" i="1"/>
  <c r="P313" i="1"/>
  <c r="O314" i="1"/>
  <c r="P314" i="1"/>
  <c r="O315" i="1"/>
  <c r="P315" i="1"/>
  <c r="O316" i="1"/>
  <c r="P316" i="1"/>
  <c r="O317" i="1"/>
  <c r="P317" i="1"/>
  <c r="O318" i="1"/>
  <c r="P318" i="1"/>
  <c r="O319" i="1"/>
  <c r="P319" i="1"/>
  <c r="O320" i="1"/>
  <c r="P320" i="1"/>
  <c r="O321" i="1"/>
  <c r="P321" i="1"/>
  <c r="O322" i="1"/>
  <c r="P322" i="1"/>
  <c r="O323" i="1"/>
  <c r="P323" i="1"/>
  <c r="O324" i="1"/>
  <c r="P324" i="1"/>
  <c r="O325" i="1"/>
  <c r="P325" i="1"/>
  <c r="O326" i="1"/>
  <c r="P326" i="1"/>
  <c r="O327" i="1"/>
  <c r="P327" i="1"/>
  <c r="O328" i="1"/>
  <c r="P328" i="1"/>
  <c r="O329" i="1"/>
  <c r="P329" i="1"/>
  <c r="O330" i="1"/>
  <c r="P330" i="1"/>
  <c r="O331" i="1"/>
  <c r="P331" i="1"/>
  <c r="O332" i="1"/>
  <c r="P332" i="1"/>
  <c r="O333" i="1"/>
  <c r="P333" i="1"/>
  <c r="O334" i="1"/>
  <c r="P334" i="1"/>
  <c r="O335" i="1"/>
  <c r="P335" i="1"/>
  <c r="O336" i="1"/>
  <c r="P336" i="1"/>
  <c r="O337" i="1"/>
  <c r="P337" i="1"/>
  <c r="O338" i="1"/>
  <c r="P338" i="1"/>
  <c r="O339" i="1"/>
  <c r="P339" i="1"/>
  <c r="O340" i="1"/>
  <c r="P340" i="1"/>
  <c r="O341" i="1"/>
  <c r="P341" i="1"/>
  <c r="O342" i="1"/>
  <c r="P342" i="1"/>
  <c r="O343" i="1"/>
  <c r="P343" i="1"/>
  <c r="O344" i="1"/>
  <c r="P344" i="1"/>
  <c r="O345" i="1"/>
  <c r="P345" i="1"/>
  <c r="O346" i="1"/>
  <c r="P346" i="1"/>
  <c r="O347" i="1"/>
  <c r="P347" i="1"/>
  <c r="O348" i="1"/>
  <c r="P348" i="1"/>
  <c r="O349" i="1"/>
  <c r="P349" i="1"/>
  <c r="O350" i="1"/>
  <c r="P350" i="1"/>
  <c r="O351" i="1"/>
  <c r="P351" i="1"/>
  <c r="O352" i="1"/>
  <c r="P352" i="1"/>
  <c r="O353" i="1"/>
  <c r="P353" i="1"/>
  <c r="O354" i="1"/>
  <c r="P354" i="1"/>
  <c r="O355" i="1"/>
  <c r="P355" i="1"/>
  <c r="O356" i="1"/>
  <c r="P356" i="1"/>
  <c r="O357" i="1"/>
  <c r="P357" i="1"/>
  <c r="O358" i="1"/>
  <c r="P358" i="1"/>
  <c r="O359" i="1"/>
  <c r="P359" i="1"/>
  <c r="O360" i="1"/>
  <c r="P360" i="1"/>
  <c r="O361" i="1"/>
  <c r="P361" i="1"/>
  <c r="O362" i="1"/>
  <c r="P362" i="1"/>
  <c r="O363" i="1"/>
  <c r="P363" i="1"/>
  <c r="O364" i="1"/>
  <c r="P364" i="1"/>
  <c r="O365" i="1"/>
  <c r="P365" i="1"/>
  <c r="O366" i="1"/>
  <c r="P366" i="1"/>
  <c r="O367" i="1"/>
  <c r="P367" i="1"/>
  <c r="O368" i="1"/>
  <c r="P368" i="1"/>
  <c r="O369" i="1"/>
  <c r="P369" i="1"/>
  <c r="O370" i="1"/>
  <c r="P370" i="1"/>
  <c r="O371" i="1"/>
  <c r="P371" i="1"/>
  <c r="O372" i="1"/>
  <c r="P372" i="1"/>
  <c r="O373" i="1"/>
  <c r="P373" i="1"/>
  <c r="O374" i="1"/>
  <c r="P374" i="1"/>
  <c r="O375" i="1"/>
  <c r="P375" i="1"/>
  <c r="O376" i="1"/>
  <c r="P376" i="1"/>
  <c r="O377" i="1"/>
  <c r="P377" i="1"/>
  <c r="O378" i="1"/>
  <c r="P378" i="1"/>
  <c r="O379" i="1"/>
  <c r="P379" i="1"/>
  <c r="O380" i="1"/>
  <c r="P380" i="1"/>
  <c r="O381" i="1"/>
  <c r="P381" i="1"/>
  <c r="O382" i="1"/>
  <c r="P382" i="1"/>
  <c r="O383" i="1"/>
  <c r="P383" i="1"/>
  <c r="O384" i="1"/>
  <c r="P384" i="1"/>
  <c r="O385" i="1"/>
  <c r="P385" i="1"/>
  <c r="O386" i="1"/>
  <c r="P386" i="1"/>
  <c r="O387" i="1"/>
  <c r="P387" i="1"/>
  <c r="O388" i="1"/>
  <c r="P388" i="1"/>
  <c r="O389" i="1"/>
  <c r="P389" i="1"/>
  <c r="O390" i="1"/>
  <c r="P390" i="1"/>
  <c r="O391" i="1"/>
  <c r="P391" i="1"/>
  <c r="O392" i="1"/>
  <c r="P392" i="1"/>
  <c r="O393" i="1"/>
  <c r="P393" i="1"/>
  <c r="O394" i="1"/>
  <c r="P394" i="1"/>
  <c r="O395" i="1"/>
  <c r="P395" i="1"/>
  <c r="O396" i="1"/>
  <c r="P396" i="1"/>
  <c r="O397" i="1"/>
  <c r="P397" i="1"/>
  <c r="O398" i="1"/>
  <c r="P398" i="1"/>
  <c r="O399" i="1"/>
  <c r="P399" i="1"/>
  <c r="O400" i="1"/>
  <c r="P400" i="1"/>
  <c r="O401" i="1"/>
  <c r="P401" i="1"/>
  <c r="O402" i="1"/>
  <c r="P402" i="1"/>
  <c r="O403" i="1"/>
  <c r="P403" i="1"/>
  <c r="O404" i="1"/>
  <c r="P404" i="1"/>
  <c r="O405" i="1"/>
  <c r="P405" i="1"/>
  <c r="O406" i="1"/>
  <c r="P406" i="1"/>
  <c r="O407" i="1"/>
  <c r="P407" i="1"/>
  <c r="O408" i="1"/>
  <c r="P408" i="1"/>
  <c r="O409" i="1"/>
  <c r="P409" i="1"/>
  <c r="O410" i="1"/>
  <c r="P410" i="1"/>
  <c r="O411" i="1"/>
  <c r="P411" i="1"/>
  <c r="O412" i="1"/>
  <c r="P412" i="1"/>
  <c r="O413" i="1"/>
  <c r="P413" i="1"/>
  <c r="O414" i="1"/>
  <c r="P414" i="1"/>
  <c r="O415" i="1"/>
  <c r="P415" i="1"/>
  <c r="O416" i="1"/>
  <c r="P416" i="1"/>
  <c r="O417" i="1"/>
  <c r="P417" i="1"/>
  <c r="O418" i="1"/>
  <c r="P418" i="1"/>
  <c r="O419" i="1"/>
  <c r="P419" i="1"/>
  <c r="O420" i="1"/>
  <c r="P420" i="1"/>
  <c r="O421" i="1"/>
  <c r="P421" i="1"/>
  <c r="O422" i="1"/>
  <c r="P422" i="1"/>
  <c r="O423" i="1"/>
  <c r="P423" i="1"/>
  <c r="O424" i="1"/>
  <c r="P424" i="1"/>
  <c r="O425" i="1"/>
  <c r="P425" i="1"/>
  <c r="O250" i="1"/>
  <c r="P250" i="1"/>
  <c r="O246" i="1"/>
  <c r="P246" i="1"/>
  <c r="O247" i="1"/>
  <c r="P247" i="1"/>
  <c r="O248" i="1"/>
  <c r="P248" i="1"/>
  <c r="O249" i="1"/>
  <c r="P249" i="1"/>
  <c r="O242" i="1"/>
  <c r="P242" i="1"/>
  <c r="O243" i="1"/>
  <c r="P243" i="1"/>
  <c r="O244" i="1"/>
  <c r="P244" i="1"/>
  <c r="O245" i="1"/>
  <c r="P245" i="1"/>
  <c r="O241" i="1"/>
  <c r="P241" i="1"/>
  <c r="O431" i="1" l="1"/>
  <c r="P431" i="1"/>
  <c r="O432" i="1"/>
  <c r="P432" i="1"/>
  <c r="O433" i="1"/>
  <c r="P433" i="1"/>
  <c r="O434" i="1"/>
  <c r="P434" i="1"/>
  <c r="O435" i="1"/>
  <c r="P435" i="1"/>
  <c r="O436" i="1"/>
  <c r="P436" i="1"/>
  <c r="O437" i="1"/>
  <c r="P437" i="1"/>
  <c r="O438" i="1"/>
  <c r="P438" i="1"/>
  <c r="O439" i="1"/>
  <c r="P439" i="1"/>
  <c r="O440" i="1"/>
  <c r="P440" i="1"/>
  <c r="O252" i="1" l="1"/>
  <c r="P252" i="1"/>
  <c r="O253" i="1"/>
  <c r="P253" i="1"/>
  <c r="O254" i="1"/>
  <c r="P254" i="1"/>
  <c r="O255" i="1"/>
  <c r="P255" i="1"/>
  <c r="P251" i="1"/>
  <c r="O251" i="1"/>
  <c r="HR5" i="6" l="1"/>
  <c r="HN5" i="6"/>
  <c r="HS39" i="6"/>
  <c r="HT39" i="6" s="1"/>
  <c r="HR38" i="6"/>
  <c r="HT31" i="6"/>
  <c r="HS31" i="6"/>
  <c r="HR30" i="6"/>
  <c r="HS23" i="6"/>
  <c r="HT23" i="6" s="1"/>
  <c r="HR22" i="6"/>
  <c r="HT15" i="6"/>
  <c r="HS15" i="6"/>
  <c r="HR14" i="6"/>
  <c r="HS7" i="6"/>
  <c r="HT7" i="6" s="1"/>
  <c r="HJ5" i="6"/>
  <c r="HF5" i="6"/>
  <c r="HO39" i="6"/>
  <c r="HP39" i="6" s="1"/>
  <c r="HK39" i="6"/>
  <c r="HL39" i="6" s="1"/>
  <c r="HG39" i="6"/>
  <c r="HH39" i="6" s="1"/>
  <c r="HN38" i="6"/>
  <c r="HJ38" i="6"/>
  <c r="HF38" i="6"/>
  <c r="HP31" i="6"/>
  <c r="HO31" i="6"/>
  <c r="HL31" i="6"/>
  <c r="HK31" i="6"/>
  <c r="HH31" i="6"/>
  <c r="HG31" i="6"/>
  <c r="HN30" i="6"/>
  <c r="HJ30" i="6"/>
  <c r="HF30" i="6"/>
  <c r="HO23" i="6"/>
  <c r="HP23" i="6" s="1"/>
  <c r="HK23" i="6"/>
  <c r="HL23" i="6" s="1"/>
  <c r="HG23" i="6"/>
  <c r="HH23" i="6" s="1"/>
  <c r="HN22" i="6"/>
  <c r="HJ22" i="6"/>
  <c r="HF22" i="6"/>
  <c r="HP15" i="6"/>
  <c r="HO15" i="6"/>
  <c r="HL15" i="6"/>
  <c r="HK15" i="6"/>
  <c r="HH15" i="6"/>
  <c r="HG15" i="6"/>
  <c r="HN14" i="6"/>
  <c r="HJ14" i="6"/>
  <c r="HF14" i="6"/>
  <c r="HO7" i="6"/>
  <c r="HP7" i="6" s="1"/>
  <c r="HK7" i="6"/>
  <c r="HL7" i="6" s="1"/>
  <c r="HG7" i="6"/>
  <c r="HH7" i="6" s="1"/>
  <c r="HB5" i="6"/>
  <c r="GX5" i="6"/>
  <c r="GY7" i="6"/>
  <c r="GZ7" i="6" s="1"/>
  <c r="HC7" i="6"/>
  <c r="HD7" i="6" s="1"/>
  <c r="GX14" i="6"/>
  <c r="HB14" i="6"/>
  <c r="GY15" i="6"/>
  <c r="GZ15" i="6"/>
  <c r="HC15" i="6"/>
  <c r="HD15" i="6"/>
  <c r="GX22" i="6"/>
  <c r="HB22" i="6"/>
  <c r="GY23" i="6"/>
  <c r="GZ23" i="6" s="1"/>
  <c r="HC23" i="6"/>
  <c r="HD23" i="6" s="1"/>
  <c r="GX30" i="6"/>
  <c r="HB30" i="6"/>
  <c r="GY31" i="6"/>
  <c r="GZ31" i="6"/>
  <c r="HC31" i="6"/>
  <c r="HD31" i="6"/>
  <c r="GX38" i="6"/>
  <c r="HB38" i="6"/>
  <c r="GY39" i="6"/>
  <c r="GZ39" i="6" s="1"/>
  <c r="HC39" i="6"/>
  <c r="HD39" i="6" s="1"/>
  <c r="GT5" i="6"/>
  <c r="GP5" i="6"/>
  <c r="GL5" i="6"/>
  <c r="GH5" i="6"/>
  <c r="GD5" i="6"/>
  <c r="FZ5" i="6"/>
  <c r="FV5" i="6"/>
  <c r="FR5" i="6"/>
  <c r="FN5" i="6"/>
  <c r="FJ5" i="6"/>
  <c r="P51" i="1" l="1"/>
  <c r="Z54" i="6" l="1"/>
  <c r="AA55" i="6"/>
  <c r="AB55" i="6" s="1"/>
  <c r="Z38" i="6"/>
  <c r="O448" i="1" l="1"/>
  <c r="P448" i="1"/>
  <c r="O449" i="1"/>
  <c r="P449" i="1"/>
  <c r="O450" i="1"/>
  <c r="P450" i="1"/>
  <c r="O446" i="1"/>
  <c r="P446" i="1"/>
  <c r="O447" i="1"/>
  <c r="P447"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P125" i="1"/>
  <c r="O125" i="1"/>
  <c r="P124" i="1"/>
  <c r="O124" i="1"/>
  <c r="P123" i="1"/>
  <c r="P122" i="1"/>
  <c r="P121" i="1"/>
  <c r="P120" i="1"/>
  <c r="O120" i="1"/>
  <c r="P119" i="1"/>
  <c r="O119" i="1"/>
  <c r="P118" i="1"/>
  <c r="P116" i="1"/>
  <c r="P115" i="1"/>
  <c r="O115" i="1"/>
  <c r="P114" i="1"/>
  <c r="O114" i="1"/>
  <c r="P113" i="1"/>
  <c r="O113" i="1"/>
  <c r="P112" i="1"/>
  <c r="P110" i="1"/>
  <c r="O110" i="1"/>
  <c r="P109" i="1"/>
  <c r="O109" i="1"/>
  <c r="P108" i="1"/>
  <c r="O108" i="1"/>
  <c r="P107" i="1"/>
  <c r="AQ39" i="6"/>
  <c r="AR39" i="6" s="1"/>
  <c r="AM39" i="6"/>
  <c r="AN39" i="6" s="1"/>
  <c r="AI39" i="6"/>
  <c r="AJ39" i="6" s="1"/>
  <c r="AP38" i="6"/>
  <c r="AL38" i="6"/>
  <c r="AH38" i="6"/>
  <c r="AR31" i="6"/>
  <c r="AQ31" i="6"/>
  <c r="AN31" i="6"/>
  <c r="AM31" i="6"/>
  <c r="AJ31" i="6"/>
  <c r="AI31" i="6"/>
  <c r="AP30" i="6"/>
  <c r="AL30" i="6"/>
  <c r="AH30" i="6"/>
  <c r="AQ23" i="6"/>
  <c r="AR23" i="6" s="1"/>
  <c r="AM23" i="6"/>
  <c r="AN23" i="6" s="1"/>
  <c r="AI23" i="6"/>
  <c r="AJ23" i="6" s="1"/>
  <c r="AP22" i="6"/>
  <c r="AL22" i="6"/>
  <c r="AH22" i="6"/>
  <c r="AR15" i="6"/>
  <c r="AQ15" i="6"/>
  <c r="AN15" i="6"/>
  <c r="AM15" i="6"/>
  <c r="AJ15" i="6"/>
  <c r="AI15" i="6"/>
  <c r="AP14" i="6"/>
  <c r="AL14" i="6"/>
  <c r="AH14" i="6"/>
  <c r="AQ7" i="6"/>
  <c r="AR7" i="6" s="1"/>
  <c r="AM7" i="6"/>
  <c r="AN7" i="6" s="1"/>
  <c r="AI7" i="6"/>
  <c r="AJ7" i="6" s="1"/>
  <c r="T251" i="1" l="1"/>
  <c r="R251" i="1"/>
  <c r="U251" i="1" s="1"/>
  <c r="V251" i="1" s="1"/>
  <c r="I251" i="1"/>
  <c r="G251" i="1"/>
  <c r="J251" i="1" s="1"/>
  <c r="K251" i="1" s="1"/>
  <c r="T246" i="1"/>
  <c r="R246" i="1"/>
  <c r="U246" i="1" s="1"/>
  <c r="V246" i="1" s="1"/>
  <c r="I246" i="1"/>
  <c r="G246" i="1"/>
  <c r="J246" i="1" s="1"/>
  <c r="K246" i="1" s="1"/>
  <c r="T241" i="1"/>
  <c r="R241" i="1"/>
  <c r="U241" i="1" s="1"/>
  <c r="V241" i="1" s="1"/>
  <c r="O236" i="1"/>
  <c r="P236" i="1"/>
  <c r="O237" i="1"/>
  <c r="P237" i="1"/>
  <c r="O238" i="1"/>
  <c r="P238" i="1"/>
  <c r="O239" i="1"/>
  <c r="P239" i="1"/>
  <c r="O240" i="1"/>
  <c r="P240" i="1"/>
  <c r="O256" i="1"/>
  <c r="P256" i="1"/>
  <c r="O257" i="1"/>
  <c r="P257" i="1"/>
  <c r="O258" i="1"/>
  <c r="P258" i="1"/>
  <c r="C6" i="5" l="1"/>
  <c r="D6" i="5" s="1"/>
  <c r="G6" i="5"/>
  <c r="H6" i="5" s="1"/>
  <c r="K6" i="5" l="1"/>
  <c r="L6" i="5" s="1"/>
  <c r="O6" i="5"/>
  <c r="P6" i="5" s="1"/>
  <c r="G491" i="1" l="1"/>
  <c r="I491" i="1"/>
  <c r="R491" i="1"/>
  <c r="T491" i="1"/>
  <c r="U491" i="1" l="1"/>
  <c r="V491" i="1" s="1"/>
  <c r="J491" i="1"/>
  <c r="K491" i="1" s="1"/>
  <c r="G486" i="1" l="1"/>
  <c r="I486" i="1"/>
  <c r="R486" i="1"/>
  <c r="T486" i="1"/>
  <c r="G481" i="1"/>
  <c r="I481" i="1"/>
  <c r="R481" i="1"/>
  <c r="T481" i="1"/>
  <c r="U481" i="1" s="1"/>
  <c r="V481" i="1" s="1"/>
  <c r="U486" i="1" l="1"/>
  <c r="V486" i="1" s="1"/>
  <c r="J481" i="1"/>
  <c r="K481" i="1" s="1"/>
  <c r="J486" i="1"/>
  <c r="K486" i="1" s="1"/>
  <c r="G476" i="1" l="1"/>
  <c r="I476" i="1"/>
  <c r="J476" i="1" s="1"/>
  <c r="K476" i="1" s="1"/>
  <c r="R476" i="1"/>
  <c r="T476" i="1"/>
  <c r="U476" i="1" s="1"/>
  <c r="V476" i="1" s="1"/>
  <c r="T471" i="1" l="1"/>
  <c r="R471" i="1"/>
  <c r="I471" i="1"/>
  <c r="G471" i="1"/>
  <c r="U471" i="1" l="1"/>
  <c r="V471" i="1" s="1"/>
  <c r="J471" i="1"/>
  <c r="K471" i="1" s="1"/>
  <c r="GT38" i="6" l="1"/>
  <c r="GT30" i="6"/>
  <c r="GT22" i="6"/>
  <c r="GT14" i="6"/>
  <c r="GP38" i="6"/>
  <c r="GP30" i="6"/>
  <c r="GP22" i="6"/>
  <c r="GP14" i="6"/>
  <c r="GU7" i="6"/>
  <c r="GV7" i="6" s="1"/>
  <c r="GU15" i="6"/>
  <c r="GV15" i="6"/>
  <c r="GU23" i="6"/>
  <c r="GV23" i="6" s="1"/>
  <c r="GU31" i="6"/>
  <c r="GV31" i="6" s="1"/>
  <c r="GU39" i="6"/>
  <c r="GV39" i="6" s="1"/>
  <c r="G461" i="1"/>
  <c r="I461" i="1"/>
  <c r="R461" i="1"/>
  <c r="T461" i="1"/>
  <c r="G466" i="1"/>
  <c r="I466" i="1"/>
  <c r="R466" i="1"/>
  <c r="T466" i="1"/>
  <c r="G456" i="1"/>
  <c r="I456" i="1"/>
  <c r="R456" i="1"/>
  <c r="T456" i="1"/>
  <c r="G451" i="1"/>
  <c r="I451" i="1"/>
  <c r="R451" i="1"/>
  <c r="T451" i="1"/>
  <c r="U451" i="1" l="1"/>
  <c r="V451" i="1" s="1"/>
  <c r="J451" i="1"/>
  <c r="K451" i="1" s="1"/>
  <c r="U456" i="1"/>
  <c r="V456" i="1" s="1"/>
  <c r="U466" i="1"/>
  <c r="V466" i="1" s="1"/>
  <c r="J466" i="1"/>
  <c r="K466" i="1" s="1"/>
  <c r="U461" i="1"/>
  <c r="V461" i="1" s="1"/>
  <c r="J461" i="1"/>
  <c r="K461" i="1" s="1"/>
  <c r="J456" i="1"/>
  <c r="K456" i="1" s="1"/>
  <c r="O442" i="1"/>
  <c r="P442" i="1"/>
  <c r="O443" i="1"/>
  <c r="P443" i="1"/>
  <c r="O444" i="1"/>
  <c r="P444" i="1"/>
  <c r="O445" i="1"/>
  <c r="P445" i="1"/>
  <c r="P441" i="1"/>
  <c r="O441" i="1"/>
  <c r="G446" i="1"/>
  <c r="I446" i="1"/>
  <c r="R446" i="1"/>
  <c r="T446" i="1"/>
  <c r="O259" i="1"/>
  <c r="P259" i="1"/>
  <c r="O260" i="1"/>
  <c r="P260" i="1"/>
  <c r="G441" i="1"/>
  <c r="I441" i="1"/>
  <c r="R441" i="1"/>
  <c r="T441"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R426" i="1"/>
  <c r="T426" i="1"/>
  <c r="G416" i="1"/>
  <c r="I416" i="1"/>
  <c r="J416" i="1" s="1"/>
  <c r="K416" i="1" s="1"/>
  <c r="R416" i="1"/>
  <c r="T416" i="1"/>
  <c r="G421" i="1"/>
  <c r="I421" i="1"/>
  <c r="R421" i="1"/>
  <c r="T421" i="1"/>
  <c r="J426" i="1" l="1"/>
  <c r="K426" i="1" s="1"/>
  <c r="U416" i="1"/>
  <c r="V416" i="1" s="1"/>
  <c r="U421" i="1"/>
  <c r="V421" i="1" s="1"/>
  <c r="U426" i="1"/>
  <c r="V426" i="1" s="1"/>
  <c r="J421" i="1"/>
  <c r="K421" i="1" s="1"/>
  <c r="G396" i="1" l="1"/>
  <c r="I396" i="1"/>
  <c r="R396" i="1"/>
  <c r="T396" i="1"/>
  <c r="G401" i="1"/>
  <c r="I401" i="1"/>
  <c r="R401" i="1"/>
  <c r="T401" i="1"/>
  <c r="G406" i="1"/>
  <c r="I406" i="1"/>
  <c r="R406" i="1"/>
  <c r="T406" i="1"/>
  <c r="G411" i="1"/>
  <c r="I411" i="1"/>
  <c r="R411" i="1"/>
  <c r="T411" i="1"/>
  <c r="G386" i="1"/>
  <c r="I386" i="1"/>
  <c r="R386" i="1"/>
  <c r="T386" i="1"/>
  <c r="G391" i="1"/>
  <c r="I391" i="1"/>
  <c r="R391" i="1"/>
  <c r="T391" i="1"/>
  <c r="G381" i="1"/>
  <c r="I381" i="1"/>
  <c r="R381" i="1"/>
  <c r="T381" i="1"/>
  <c r="U396" i="1" l="1"/>
  <c r="V396" i="1" s="1"/>
  <c r="U411" i="1"/>
  <c r="V411" i="1" s="1"/>
  <c r="U391" i="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8" i="6" l="1"/>
  <c r="GL30" i="6"/>
  <c r="GL22" i="6"/>
  <c r="GL14" i="6"/>
  <c r="GQ7" i="6"/>
  <c r="GR7" i="6" s="1"/>
  <c r="GQ15" i="6"/>
  <c r="GR15" i="6" s="1"/>
  <c r="GQ23" i="6"/>
  <c r="GR23" i="6" s="1"/>
  <c r="GQ31" i="6"/>
  <c r="GR31" i="6" s="1"/>
  <c r="GQ39" i="6"/>
  <c r="GR39" i="6" s="1"/>
  <c r="GH38" i="6" l="1"/>
  <c r="GH30" i="6"/>
  <c r="GH22" i="6"/>
  <c r="GH14" i="6"/>
  <c r="GD38" i="6" l="1"/>
  <c r="GD30" i="6"/>
  <c r="GD22" i="6"/>
  <c r="GD14" i="6"/>
  <c r="FZ38" i="6"/>
  <c r="FZ30" i="6"/>
  <c r="FZ22" i="6"/>
  <c r="FZ14" i="6"/>
  <c r="GI7" i="6" l="1"/>
  <c r="GJ7" i="6" s="1"/>
  <c r="GM7" i="6"/>
  <c r="GN7" i="6" s="1"/>
  <c r="GI15" i="6"/>
  <c r="GJ15" i="6" s="1"/>
  <c r="GM15" i="6"/>
  <c r="GN15" i="6" s="1"/>
  <c r="GI23" i="6"/>
  <c r="GJ23" i="6" s="1"/>
  <c r="GM23" i="6"/>
  <c r="GN23" i="6" s="1"/>
  <c r="GI31" i="6"/>
  <c r="GJ31" i="6" s="1"/>
  <c r="GM31" i="6"/>
  <c r="GN31" i="6" s="1"/>
  <c r="GI39" i="6"/>
  <c r="GJ39" i="6" s="1"/>
  <c r="GM39" i="6"/>
  <c r="GN39" i="6" s="1"/>
  <c r="GE7" i="6"/>
  <c r="GF7" i="6" s="1"/>
  <c r="GE15" i="6"/>
  <c r="GF15" i="6" s="1"/>
  <c r="GE23" i="6"/>
  <c r="GF23" i="6" s="1"/>
  <c r="GE31" i="6"/>
  <c r="GF31" i="6" s="1"/>
  <c r="GE39" i="6"/>
  <c r="GF39" i="6" s="1"/>
  <c r="FV38" i="6"/>
  <c r="FV30" i="6"/>
  <c r="FV22" i="6"/>
  <c r="FV14" i="6"/>
  <c r="FR38" i="6" l="1"/>
  <c r="FR30" i="6"/>
  <c r="FR22" i="6"/>
  <c r="FR14" i="6"/>
  <c r="FN38" i="6"/>
  <c r="FN30" i="6"/>
  <c r="FN22" i="6"/>
  <c r="FN14" i="6"/>
  <c r="FJ38" i="6" l="1"/>
  <c r="FJ30" i="6"/>
  <c r="FJ22" i="6"/>
  <c r="FJ14" i="6"/>
  <c r="CE6" i="5"/>
  <c r="CF6" i="5" s="1"/>
  <c r="CI6" i="5"/>
  <c r="CJ6" i="5" s="1"/>
  <c r="CM6" i="5"/>
  <c r="CN6" i="5" s="1"/>
  <c r="BW6" i="5"/>
  <c r="BX6" i="5" s="1"/>
  <c r="CA6" i="5"/>
  <c r="CB6" i="5" s="1"/>
  <c r="BS6" i="5"/>
  <c r="BT6" i="5" s="1"/>
  <c r="FF38" i="6" l="1"/>
  <c r="FF30" i="6"/>
  <c r="FF22" i="6"/>
  <c r="FF14" i="6"/>
  <c r="FF5" i="6"/>
  <c r="FB38" i="6" l="1"/>
  <c r="FB30" i="6"/>
  <c r="FB22" i="6"/>
  <c r="FB14" i="6"/>
  <c r="FB5" i="6"/>
  <c r="EX38" i="6"/>
  <c r="EX30" i="6"/>
  <c r="EX22" i="6"/>
  <c r="EX14" i="6"/>
  <c r="EX5" i="6" l="1"/>
  <c r="FO7" i="6"/>
  <c r="FP7" i="6" s="1"/>
  <c r="FS7" i="6"/>
  <c r="FT7" i="6" s="1"/>
  <c r="FW7" i="6"/>
  <c r="FX7" i="6" s="1"/>
  <c r="GA7" i="6"/>
  <c r="GB7" i="6" s="1"/>
  <c r="FO15" i="6"/>
  <c r="FP15" i="6" s="1"/>
  <c r="FS15" i="6"/>
  <c r="FT15" i="6" s="1"/>
  <c r="FW15" i="6"/>
  <c r="FX15" i="6" s="1"/>
  <c r="GA15" i="6"/>
  <c r="GB15" i="6" s="1"/>
  <c r="FO23" i="6"/>
  <c r="FP23" i="6" s="1"/>
  <c r="FS23" i="6"/>
  <c r="FT23" i="6" s="1"/>
  <c r="FW23" i="6"/>
  <c r="FX23" i="6" s="1"/>
  <c r="GA23" i="6"/>
  <c r="GB23" i="6" s="1"/>
  <c r="FO31" i="6"/>
  <c r="FP31" i="6" s="1"/>
  <c r="FS31" i="6"/>
  <c r="FT31" i="6" s="1"/>
  <c r="FW31" i="6"/>
  <c r="FX31" i="6" s="1"/>
  <c r="GA31" i="6"/>
  <c r="GB31" i="6" s="1"/>
  <c r="FO39" i="6"/>
  <c r="FP39" i="6" s="1"/>
  <c r="FS39" i="6"/>
  <c r="FT39" i="6" s="1"/>
  <c r="FW39" i="6"/>
  <c r="FX39" i="6" s="1"/>
  <c r="GA39" i="6"/>
  <c r="GB39" i="6" s="1"/>
  <c r="FG7" i="6"/>
  <c r="FH7" i="6" s="1"/>
  <c r="FK7" i="6"/>
  <c r="FL7" i="6" s="1"/>
  <c r="FG15" i="6"/>
  <c r="FH15" i="6" s="1"/>
  <c r="FK15" i="6"/>
  <c r="FL15" i="6" s="1"/>
  <c r="FG23" i="6"/>
  <c r="FH23" i="6" s="1"/>
  <c r="FK23" i="6"/>
  <c r="FL23" i="6" s="1"/>
  <c r="FG31" i="6"/>
  <c r="FH31" i="6" s="1"/>
  <c r="FK31" i="6"/>
  <c r="FL31" i="6" s="1"/>
  <c r="FG39" i="6"/>
  <c r="FH39" i="6" s="1"/>
  <c r="FK39" i="6"/>
  <c r="FL39" i="6" s="1"/>
  <c r="FC7" i="6"/>
  <c r="FD7" i="6" s="1"/>
  <c r="FC15" i="6"/>
  <c r="FD15" i="6" s="1"/>
  <c r="FC23" i="6"/>
  <c r="FD23" i="6" s="1"/>
  <c r="FC31" i="6"/>
  <c r="FD31" i="6" s="1"/>
  <c r="FC39" i="6"/>
  <c r="FD39" i="6" s="1"/>
  <c r="ET38" i="6" l="1"/>
  <c r="ET30" i="6"/>
  <c r="ET22" i="6"/>
  <c r="ET14" i="6"/>
  <c r="ET5" i="6"/>
  <c r="EP38" i="6"/>
  <c r="EP30" i="6"/>
  <c r="EP22" i="6"/>
  <c r="EP14" i="6"/>
  <c r="EP5" i="6"/>
  <c r="EL38" i="6" l="1"/>
  <c r="EL30" i="6"/>
  <c r="EL22" i="6"/>
  <c r="EL14" i="6"/>
  <c r="EL5" i="6"/>
  <c r="EH38" i="6" l="1"/>
  <c r="EH30" i="6"/>
  <c r="EH22" i="6"/>
  <c r="EH14" i="6"/>
  <c r="EH5" i="6"/>
  <c r="BC6" i="5"/>
  <c r="BD6" i="5" s="1"/>
  <c r="BG6" i="5"/>
  <c r="BH6" i="5" s="1"/>
  <c r="BK6" i="5"/>
  <c r="BL6" i="5" s="1"/>
  <c r="BO6" i="5"/>
  <c r="BP6" i="5" s="1"/>
  <c r="AU6" i="5"/>
  <c r="AV6" i="5" s="1"/>
  <c r="AY6" i="5"/>
  <c r="AZ6" i="5" s="1"/>
  <c r="AQ6" i="5"/>
  <c r="AR6" i="5" s="1"/>
  <c r="AI6" i="5"/>
  <c r="AJ6" i="5" s="1"/>
  <c r="AM6" i="5"/>
  <c r="AN6" i="5" s="1"/>
  <c r="AE6" i="5"/>
  <c r="AF6" i="5" s="1"/>
  <c r="ED38" i="6" l="1"/>
  <c r="ED30" i="6"/>
  <c r="ED22" i="6"/>
  <c r="ED14" i="6"/>
  <c r="ED5" i="6"/>
  <c r="DZ38" i="6"/>
  <c r="DZ30" i="6"/>
  <c r="DZ22" i="6"/>
  <c r="DZ14" i="6"/>
  <c r="DZ5" i="6" l="1"/>
  <c r="DV38" i="6"/>
  <c r="DV30" i="6"/>
  <c r="DV22" i="6"/>
  <c r="DV14" i="6"/>
  <c r="DV5" i="6"/>
  <c r="DR38" i="6"/>
  <c r="DR30" i="6"/>
  <c r="DR22" i="6"/>
  <c r="DR14" i="6"/>
  <c r="DR5" i="6"/>
  <c r="DN38" i="6" l="1"/>
  <c r="DN30" i="6"/>
  <c r="DN22" i="6"/>
  <c r="DN14" i="6"/>
  <c r="DN5" i="6"/>
  <c r="DJ38" i="6" l="1"/>
  <c r="DJ30" i="6"/>
  <c r="DJ22" i="6"/>
  <c r="DJ14" i="6"/>
  <c r="DJ5" i="6"/>
  <c r="DF38" i="6" l="1"/>
  <c r="DF30" i="6"/>
  <c r="DF22" i="6"/>
  <c r="DF14" i="6"/>
  <c r="DF5" i="6"/>
  <c r="DB38" i="6" l="1"/>
  <c r="DB30" i="6"/>
  <c r="DB22" i="6"/>
  <c r="DB14" i="6"/>
  <c r="DB5" i="6"/>
  <c r="CX38" i="6"/>
  <c r="CX30" i="6"/>
  <c r="CX22" i="6"/>
  <c r="CX14" i="6"/>
  <c r="CX5" i="6"/>
  <c r="CT38" i="6"/>
  <c r="CT30" i="6"/>
  <c r="CT22" i="6"/>
  <c r="CT14" i="6"/>
  <c r="CT5" i="6"/>
  <c r="CP38" i="6"/>
  <c r="CP30" i="6"/>
  <c r="CP22" i="6"/>
  <c r="CP14" i="6"/>
  <c r="CP5" i="6" l="1"/>
  <c r="CL38" i="6"/>
  <c r="CL30" i="6"/>
  <c r="CL22" i="6"/>
  <c r="CL14" i="6"/>
  <c r="CL5" i="6"/>
  <c r="CH38" i="6" l="1"/>
  <c r="CH30" i="6"/>
  <c r="CH22" i="6"/>
  <c r="CH14" i="6"/>
  <c r="CH5" i="6"/>
  <c r="CD38" i="6" l="1"/>
  <c r="CD30" i="6"/>
  <c r="CD22" i="6"/>
  <c r="CD14" i="6"/>
  <c r="CD5" i="6"/>
  <c r="BZ38" i="6" l="1"/>
  <c r="BZ30" i="6"/>
  <c r="BZ22" i="6"/>
  <c r="BZ14" i="6"/>
  <c r="BZ5" i="6"/>
  <c r="BV38" i="6" l="1"/>
  <c r="BV30" i="6"/>
  <c r="BV22" i="6"/>
  <c r="BV14" i="6"/>
  <c r="BV5" i="6"/>
  <c r="BR38" i="6"/>
  <c r="BR30" i="6"/>
  <c r="BR22" i="6"/>
  <c r="BR14" i="6"/>
  <c r="BR5" i="6"/>
  <c r="BN38" i="6" l="1"/>
  <c r="BN30" i="6"/>
  <c r="BN22" i="6"/>
  <c r="BN14" i="6"/>
  <c r="BN5" i="6"/>
  <c r="BJ38" i="6" l="1"/>
  <c r="BJ30" i="6"/>
  <c r="BJ22" i="6"/>
  <c r="BJ14" i="6"/>
  <c r="BJ5" i="6"/>
  <c r="BF38" i="6"/>
  <c r="BF30" i="6"/>
  <c r="BF22" i="6"/>
  <c r="BF14" i="6"/>
  <c r="BF5" i="6"/>
  <c r="BB38" i="6" l="1"/>
  <c r="BB30" i="6"/>
  <c r="BB22" i="6"/>
  <c r="BB14" i="6"/>
  <c r="BB5" i="6"/>
  <c r="AX38" i="6"/>
  <c r="AX30" i="6"/>
  <c r="AX22" i="6"/>
  <c r="AX14" i="6"/>
  <c r="AX5" i="6"/>
  <c r="AT38" i="6"/>
  <c r="AT30" i="6"/>
  <c r="AT22" i="6"/>
  <c r="AT14" i="6"/>
  <c r="AT5" i="6"/>
  <c r="AP5" i="6"/>
  <c r="AL5" i="6" l="1"/>
  <c r="AH5" i="6"/>
  <c r="AD14" i="6" l="1"/>
  <c r="AD5" i="6"/>
  <c r="AD38" i="6"/>
  <c r="AD30" i="6"/>
  <c r="AD22" i="6"/>
  <c r="O48" i="1"/>
  <c r="P48" i="1"/>
  <c r="G51" i="1"/>
  <c r="I51" i="1"/>
  <c r="R51" i="1"/>
  <c r="T51" i="1"/>
  <c r="O50" i="1"/>
  <c r="P50" i="1"/>
  <c r="P52" i="1"/>
  <c r="U51" i="1" l="1"/>
  <c r="V51" i="1" s="1"/>
  <c r="J51" i="1"/>
  <c r="K51" i="1" s="1"/>
  <c r="Z46" i="6" l="1"/>
  <c r="AA47" i="6"/>
  <c r="AB47" i="6" s="1"/>
  <c r="Z30" i="6" l="1"/>
  <c r="Z22" i="6"/>
  <c r="Z14" i="6"/>
  <c r="Z5" i="6"/>
  <c r="V38" i="6" l="1"/>
  <c r="V30" i="6"/>
  <c r="V22" i="6"/>
  <c r="V14" i="6"/>
  <c r="V5" i="6"/>
  <c r="R38" i="6" l="1"/>
  <c r="R30" i="6"/>
  <c r="R22" i="6"/>
  <c r="R14" i="6"/>
  <c r="R5" i="6"/>
  <c r="N38" i="6" l="1"/>
  <c r="N30" i="6"/>
  <c r="N22" i="6"/>
  <c r="N14" i="6"/>
  <c r="N5" i="6"/>
  <c r="J38" i="6" l="1"/>
  <c r="J30" i="6"/>
  <c r="J22" i="6"/>
  <c r="J14" i="6"/>
  <c r="J5" i="6"/>
  <c r="F38" i="6"/>
  <c r="F30" i="6"/>
  <c r="F22" i="6"/>
  <c r="F14" i="6"/>
  <c r="F5" i="6"/>
  <c r="B38" i="6"/>
  <c r="B30" i="6"/>
  <c r="B22" i="6"/>
  <c r="B14" i="6"/>
  <c r="B5" i="6"/>
  <c r="P15" i="1"/>
  <c r="O17" i="1"/>
  <c r="P17" i="1"/>
  <c r="P13" i="1"/>
  <c r="O11" i="1" l="1"/>
  <c r="P11" i="1"/>
  <c r="O12" i="1"/>
  <c r="P12" i="1"/>
  <c r="EM7" i="6" l="1"/>
  <c r="EN7" i="6" s="1"/>
  <c r="EQ7" i="6"/>
  <c r="ER7" i="6" s="1"/>
  <c r="EU7" i="6"/>
  <c r="EV7" i="6" s="1"/>
  <c r="EY7" i="6"/>
  <c r="EZ7" i="6" s="1"/>
  <c r="EM15" i="6"/>
  <c r="EN15" i="6" s="1"/>
  <c r="EQ15" i="6"/>
  <c r="ER15" i="6" s="1"/>
  <c r="EU15" i="6"/>
  <c r="EV15" i="6" s="1"/>
  <c r="EY15" i="6"/>
  <c r="EZ15" i="6" s="1"/>
  <c r="EM23" i="6"/>
  <c r="EN23" i="6" s="1"/>
  <c r="EQ23" i="6"/>
  <c r="ER23" i="6" s="1"/>
  <c r="EU23" i="6"/>
  <c r="EV23" i="6" s="1"/>
  <c r="EY23" i="6"/>
  <c r="EZ23" i="6" s="1"/>
  <c r="EM31" i="6"/>
  <c r="EN31" i="6" s="1"/>
  <c r="EQ31" i="6"/>
  <c r="ER31" i="6" s="1"/>
  <c r="EU31" i="6"/>
  <c r="EV31" i="6" s="1"/>
  <c r="EY31" i="6"/>
  <c r="EZ31" i="6" s="1"/>
  <c r="EM39" i="6"/>
  <c r="EN39" i="6" s="1"/>
  <c r="EQ39" i="6"/>
  <c r="ER39" i="6" s="1"/>
  <c r="EU39" i="6"/>
  <c r="EV39" i="6" s="1"/>
  <c r="EY39" i="6"/>
  <c r="EZ39" i="6" s="1"/>
  <c r="EE7" i="6"/>
  <c r="EF7" i="6" s="1"/>
  <c r="EI7" i="6"/>
  <c r="EJ7" i="6" s="1"/>
  <c r="EE15" i="6"/>
  <c r="EF15" i="6" s="1"/>
  <c r="EI15" i="6"/>
  <c r="EJ15" i="6" s="1"/>
  <c r="EE23" i="6"/>
  <c r="EF23" i="6" s="1"/>
  <c r="EI23" i="6"/>
  <c r="EJ23" i="6" s="1"/>
  <c r="EE31" i="6"/>
  <c r="EF31" i="6" s="1"/>
  <c r="EI31" i="6"/>
  <c r="EJ31" i="6" s="1"/>
  <c r="EE39" i="6"/>
  <c r="EF39" i="6" s="1"/>
  <c r="EI39" i="6"/>
  <c r="EJ39" i="6" s="1"/>
  <c r="EA7" i="6"/>
  <c r="EB7" i="6" s="1"/>
  <c r="EA15" i="6"/>
  <c r="EB15" i="6" s="1"/>
  <c r="EA23" i="6"/>
  <c r="EB23" i="6" s="1"/>
  <c r="EA31" i="6"/>
  <c r="EB31" i="6" s="1"/>
  <c r="EA39" i="6"/>
  <c r="EB39" i="6" s="1"/>
  <c r="DK7" i="6" l="1"/>
  <c r="DL7" i="6" s="1"/>
  <c r="DO7" i="6"/>
  <c r="DP7" i="6" s="1"/>
  <c r="DS7" i="6"/>
  <c r="DT7" i="6" s="1"/>
  <c r="DW7" i="6"/>
  <c r="DX7" i="6" s="1"/>
  <c r="DK15" i="6"/>
  <c r="DL15" i="6" s="1"/>
  <c r="DO15" i="6"/>
  <c r="DP15" i="6" s="1"/>
  <c r="DS15" i="6"/>
  <c r="DT15" i="6" s="1"/>
  <c r="DW15" i="6"/>
  <c r="DX15" i="6" s="1"/>
  <c r="DK23" i="6"/>
  <c r="DL23" i="6" s="1"/>
  <c r="DO23" i="6"/>
  <c r="DP23" i="6" s="1"/>
  <c r="DS23" i="6"/>
  <c r="DT23" i="6" s="1"/>
  <c r="DW23" i="6"/>
  <c r="DX23" i="6" s="1"/>
  <c r="DK31" i="6"/>
  <c r="DL31" i="6" s="1"/>
  <c r="DO31" i="6"/>
  <c r="DP31" i="6" s="1"/>
  <c r="DS31" i="6"/>
  <c r="DT31" i="6" s="1"/>
  <c r="DW31" i="6"/>
  <c r="DX31" i="6" s="1"/>
  <c r="DK39" i="6"/>
  <c r="DL39" i="6" s="1"/>
  <c r="DO39" i="6"/>
  <c r="DP39" i="6" s="1"/>
  <c r="DS39" i="6"/>
  <c r="DT39" i="6" s="1"/>
  <c r="DW39" i="6"/>
  <c r="DX39" i="6" s="1"/>
  <c r="DC7" i="6"/>
  <c r="DD7" i="6" s="1"/>
  <c r="DG7" i="6"/>
  <c r="DH7" i="6" s="1"/>
  <c r="DC15" i="6"/>
  <c r="DD15" i="6" s="1"/>
  <c r="DG15" i="6"/>
  <c r="DH15" i="6" s="1"/>
  <c r="DC23" i="6"/>
  <c r="DD23" i="6" s="1"/>
  <c r="DG23" i="6"/>
  <c r="DH23" i="6" s="1"/>
  <c r="DC31" i="6"/>
  <c r="DD31" i="6" s="1"/>
  <c r="DG31" i="6"/>
  <c r="DH31" i="6" s="1"/>
  <c r="DC39" i="6"/>
  <c r="DD39" i="6" s="1"/>
  <c r="DG39" i="6"/>
  <c r="DH39" i="6" s="1"/>
  <c r="CY7" i="6"/>
  <c r="CZ7" i="6" s="1"/>
  <c r="CY15" i="6"/>
  <c r="CZ15" i="6" s="1"/>
  <c r="CY23" i="6"/>
  <c r="CZ23" i="6" s="1"/>
  <c r="CY31" i="6"/>
  <c r="CZ31" i="6" s="1"/>
  <c r="CY39" i="6"/>
  <c r="CZ39" i="6" s="1"/>
  <c r="BS7" i="6"/>
  <c r="BT7" i="6" s="1"/>
  <c r="BW7" i="6"/>
  <c r="BX7" i="6" s="1"/>
  <c r="CA7" i="6"/>
  <c r="CB7" i="6" s="1"/>
  <c r="CE7" i="6"/>
  <c r="CF7" i="6" s="1"/>
  <c r="CI7" i="6"/>
  <c r="CJ7" i="6" s="1"/>
  <c r="CM7" i="6"/>
  <c r="CN7" i="6" s="1"/>
  <c r="CQ7" i="6"/>
  <c r="CR7" i="6" s="1"/>
  <c r="CU7" i="6"/>
  <c r="CV7" i="6" s="1"/>
  <c r="BS15" i="6"/>
  <c r="BT15" i="6" s="1"/>
  <c r="BW15" i="6"/>
  <c r="BX15" i="6" s="1"/>
  <c r="CA15" i="6"/>
  <c r="CB15" i="6" s="1"/>
  <c r="CE15" i="6"/>
  <c r="CF15" i="6" s="1"/>
  <c r="CI15" i="6"/>
  <c r="CJ15" i="6" s="1"/>
  <c r="CM15" i="6"/>
  <c r="CN15" i="6" s="1"/>
  <c r="CQ15" i="6"/>
  <c r="CR15" i="6" s="1"/>
  <c r="CU15" i="6"/>
  <c r="CV15" i="6" s="1"/>
  <c r="BS23" i="6"/>
  <c r="BT23" i="6" s="1"/>
  <c r="BW23" i="6"/>
  <c r="BX23" i="6" s="1"/>
  <c r="CA23" i="6"/>
  <c r="CB23" i="6" s="1"/>
  <c r="CE23" i="6"/>
  <c r="CF23" i="6" s="1"/>
  <c r="CI23" i="6"/>
  <c r="CJ23" i="6" s="1"/>
  <c r="CM23" i="6"/>
  <c r="CN23" i="6" s="1"/>
  <c r="CQ23" i="6"/>
  <c r="CR23" i="6" s="1"/>
  <c r="CU23" i="6"/>
  <c r="CV23" i="6" s="1"/>
  <c r="BS31" i="6"/>
  <c r="BT31" i="6" s="1"/>
  <c r="BW31" i="6"/>
  <c r="BX31" i="6" s="1"/>
  <c r="CA31" i="6"/>
  <c r="CB31" i="6" s="1"/>
  <c r="CE31" i="6"/>
  <c r="CF31" i="6" s="1"/>
  <c r="CI31" i="6"/>
  <c r="CJ31" i="6" s="1"/>
  <c r="CM31" i="6"/>
  <c r="CN31" i="6" s="1"/>
  <c r="CQ31" i="6"/>
  <c r="CR31" i="6" s="1"/>
  <c r="CU31" i="6"/>
  <c r="CV31" i="6" s="1"/>
  <c r="BS39" i="6"/>
  <c r="BT39" i="6" s="1"/>
  <c r="BW39" i="6"/>
  <c r="BX39" i="6" s="1"/>
  <c r="CA39" i="6"/>
  <c r="CB39" i="6" s="1"/>
  <c r="CE39" i="6"/>
  <c r="CF39" i="6" s="1"/>
  <c r="CI39" i="6"/>
  <c r="CJ39" i="6" s="1"/>
  <c r="CM39" i="6"/>
  <c r="CN39" i="6" s="1"/>
  <c r="CQ39" i="6"/>
  <c r="CR39" i="6" s="1"/>
  <c r="CU39" i="6"/>
  <c r="CV39" i="6" s="1"/>
  <c r="BC7" i="6"/>
  <c r="BD7" i="6" s="1"/>
  <c r="BG7" i="6"/>
  <c r="BH7" i="6" s="1"/>
  <c r="BK7" i="6"/>
  <c r="BL7" i="6" s="1"/>
  <c r="BO7" i="6"/>
  <c r="BP7" i="6" s="1"/>
  <c r="BC15" i="6"/>
  <c r="BD15" i="6" s="1"/>
  <c r="BG15" i="6"/>
  <c r="BH15" i="6" s="1"/>
  <c r="BK15" i="6"/>
  <c r="BL15" i="6" s="1"/>
  <c r="BO15" i="6"/>
  <c r="BP15" i="6" s="1"/>
  <c r="BC23" i="6"/>
  <c r="BD23" i="6" s="1"/>
  <c r="BG23" i="6"/>
  <c r="BH23" i="6" s="1"/>
  <c r="BK23" i="6"/>
  <c r="BL23" i="6" s="1"/>
  <c r="BO23" i="6"/>
  <c r="BP23" i="6" s="1"/>
  <c r="BC31" i="6"/>
  <c r="BD31" i="6" s="1"/>
  <c r="BG31" i="6"/>
  <c r="BH31" i="6" s="1"/>
  <c r="BK31" i="6"/>
  <c r="BL31" i="6" s="1"/>
  <c r="BO31" i="6"/>
  <c r="BP31" i="6"/>
  <c r="BC39" i="6"/>
  <c r="BD39" i="6" s="1"/>
  <c r="BG39" i="6"/>
  <c r="BH39" i="6" s="1"/>
  <c r="BK39" i="6"/>
  <c r="BL39" i="6" s="1"/>
  <c r="BO39" i="6"/>
  <c r="BP39" i="6" s="1"/>
  <c r="AU7" i="6"/>
  <c r="AV7" i="6" s="1"/>
  <c r="AY7" i="6"/>
  <c r="AZ7" i="6" s="1"/>
  <c r="AU15" i="6"/>
  <c r="AV15" i="6" s="1"/>
  <c r="AY15" i="6"/>
  <c r="AZ15" i="6" s="1"/>
  <c r="AU23" i="6"/>
  <c r="AV23" i="6" s="1"/>
  <c r="AY23" i="6"/>
  <c r="AZ23" i="6" s="1"/>
  <c r="AU31" i="6"/>
  <c r="AV31" i="6" s="1"/>
  <c r="AY31" i="6"/>
  <c r="AZ31" i="6" s="1"/>
  <c r="AU39" i="6"/>
  <c r="AV39" i="6" s="1"/>
  <c r="AY39" i="6"/>
  <c r="AZ39"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G256" i="1"/>
  <c r="I256" i="1"/>
  <c r="R256" i="1"/>
  <c r="T256" i="1"/>
  <c r="G231" i="1"/>
  <c r="I231" i="1"/>
  <c r="R231" i="1"/>
  <c r="T231" i="1"/>
  <c r="G236" i="1"/>
  <c r="I236" i="1"/>
  <c r="R236" i="1"/>
  <c r="T236" i="1"/>
  <c r="G226" i="1"/>
  <c r="I226" i="1"/>
  <c r="R226" i="1"/>
  <c r="T226" i="1"/>
  <c r="G146" i="1"/>
  <c r="I146" i="1"/>
  <c r="P146" i="1"/>
  <c r="R146" i="1"/>
  <c r="T146"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P167"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P207" i="1"/>
  <c r="O208" i="1"/>
  <c r="P208" i="1"/>
  <c r="O209" i="1"/>
  <c r="P209" i="1"/>
  <c r="O210" i="1"/>
  <c r="P210" i="1"/>
  <c r="G211" i="1"/>
  <c r="I211" i="1"/>
  <c r="R211" i="1"/>
  <c r="T211" i="1"/>
  <c r="G216" i="1"/>
  <c r="I216" i="1"/>
  <c r="R216" i="1"/>
  <c r="T216" i="1"/>
  <c r="G221" i="1"/>
  <c r="I221" i="1"/>
  <c r="R221" i="1"/>
  <c r="T221" i="1"/>
  <c r="G111" i="1"/>
  <c r="I111" i="1"/>
  <c r="R111" i="1"/>
  <c r="T111" i="1"/>
  <c r="G116" i="1"/>
  <c r="I116" i="1"/>
  <c r="R116" i="1"/>
  <c r="T116" i="1"/>
  <c r="G121" i="1"/>
  <c r="I121" i="1"/>
  <c r="R121" i="1"/>
  <c r="T121" i="1"/>
  <c r="G126" i="1"/>
  <c r="I126" i="1"/>
  <c r="P126" i="1"/>
  <c r="R126" i="1"/>
  <c r="T126" i="1"/>
  <c r="P127" i="1"/>
  <c r="O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R141" i="1"/>
  <c r="T141"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R101" i="1"/>
  <c r="T101" i="1"/>
  <c r="P102" i="1"/>
  <c r="P103" i="1"/>
  <c r="P104" i="1"/>
  <c r="P105" i="1"/>
  <c r="G106" i="1"/>
  <c r="I106" i="1"/>
  <c r="R106" i="1"/>
  <c r="T106" i="1"/>
  <c r="G81" i="1"/>
  <c r="I81" i="1"/>
  <c r="P81" i="1"/>
  <c r="R81" i="1"/>
  <c r="T81" i="1"/>
  <c r="O82" i="1"/>
  <c r="P82" i="1"/>
  <c r="O83" i="1"/>
  <c r="P83" i="1"/>
  <c r="O84" i="1"/>
  <c r="P84" i="1"/>
  <c r="O85" i="1"/>
  <c r="P85" i="1"/>
  <c r="G86" i="1"/>
  <c r="I86" i="1"/>
  <c r="R86" i="1"/>
  <c r="T86" i="1"/>
  <c r="P88" i="1"/>
  <c r="O89" i="1"/>
  <c r="P89" i="1"/>
  <c r="O90" i="1"/>
  <c r="P90" i="1"/>
  <c r="G76" i="1"/>
  <c r="I76" i="1"/>
  <c r="R76" i="1"/>
  <c r="T76" i="1"/>
  <c r="O78" i="1"/>
  <c r="P78" i="1"/>
  <c r="O79" i="1"/>
  <c r="P79" i="1"/>
  <c r="O80" i="1"/>
  <c r="P80" i="1"/>
  <c r="G56" i="1"/>
  <c r="I56" i="1"/>
  <c r="R56" i="1"/>
  <c r="T56" i="1"/>
  <c r="P57" i="1"/>
  <c r="O58" i="1"/>
  <c r="P58" i="1"/>
  <c r="O59" i="1"/>
  <c r="P59" i="1"/>
  <c r="O60" i="1"/>
  <c r="P60" i="1"/>
  <c r="G61" i="1"/>
  <c r="I61" i="1"/>
  <c r="P61" i="1"/>
  <c r="R61" i="1"/>
  <c r="T61" i="1"/>
  <c r="P62" i="1"/>
  <c r="P63" i="1"/>
  <c r="P64" i="1"/>
  <c r="O65" i="1"/>
  <c r="P65" i="1"/>
  <c r="G66" i="1"/>
  <c r="I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J241" i="1"/>
  <c r="K241" i="1" s="1"/>
  <c r="J321" i="1"/>
  <c r="K321" i="1" s="1"/>
  <c r="U346" i="1"/>
  <c r="V346" i="1" s="1"/>
  <c r="U61" i="1"/>
  <c r="V61" i="1" s="1"/>
  <c r="J76" i="1"/>
  <c r="K76" i="1" s="1"/>
  <c r="J216" i="1"/>
  <c r="K216" i="1" s="1"/>
  <c r="J196" i="1"/>
  <c r="K196" i="1" s="1"/>
  <c r="J176" i="1"/>
  <c r="K176" i="1" s="1"/>
  <c r="J156" i="1"/>
  <c r="K156" i="1" s="1"/>
  <c r="J236" i="1"/>
  <c r="K236" i="1" s="1"/>
  <c r="U261" i="1"/>
  <c r="V261" i="1" s="1"/>
  <c r="J266" i="1"/>
  <c r="K266" i="1" s="1"/>
  <c r="U286" i="1"/>
  <c r="V286" i="1" s="1"/>
  <c r="J276" i="1"/>
  <c r="K276" i="1" s="1"/>
  <c r="U306" i="1"/>
  <c r="V306" i="1" s="1"/>
  <c r="J361" i="1"/>
  <c r="K361" i="1" s="1"/>
  <c r="U351" i="1"/>
  <c r="V351" i="1" s="1"/>
  <c r="J341" i="1"/>
  <c r="K341" i="1" s="1"/>
  <c r="U331" i="1"/>
  <c r="V331" i="1" s="1"/>
  <c r="U66" i="1"/>
  <c r="V66"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E39" i="6" l="1"/>
  <c r="AF39" i="6" s="1"/>
  <c r="AA39" i="6"/>
  <c r="AB39" i="6" s="1"/>
  <c r="W39" i="6"/>
  <c r="X39" i="6" s="1"/>
  <c r="S39" i="6"/>
  <c r="T39" i="6" s="1"/>
  <c r="O39" i="6"/>
  <c r="P39" i="6" s="1"/>
  <c r="K39" i="6"/>
  <c r="L39" i="6" s="1"/>
  <c r="G39" i="6"/>
  <c r="H39" i="6" s="1"/>
  <c r="C39" i="6"/>
  <c r="D39" i="6" s="1"/>
  <c r="AE31" i="6"/>
  <c r="AF31" i="6" s="1"/>
  <c r="AA31" i="6"/>
  <c r="AB31" i="6" s="1"/>
  <c r="W31" i="6"/>
  <c r="X31" i="6" s="1"/>
  <c r="S31" i="6"/>
  <c r="T31" i="6" s="1"/>
  <c r="O31" i="6"/>
  <c r="P31" i="6" s="1"/>
  <c r="K31" i="6"/>
  <c r="L31" i="6" s="1"/>
  <c r="G31" i="6"/>
  <c r="H31" i="6" s="1"/>
  <c r="C31" i="6"/>
  <c r="D31" i="6" s="1"/>
  <c r="AE23" i="6"/>
  <c r="AF23" i="6" s="1"/>
  <c r="AA23" i="6"/>
  <c r="AB23" i="6" s="1"/>
  <c r="W23" i="6"/>
  <c r="X23" i="6" s="1"/>
  <c r="S23" i="6"/>
  <c r="T23" i="6" s="1"/>
  <c r="O23" i="6"/>
  <c r="P23" i="6" s="1"/>
  <c r="K23" i="6"/>
  <c r="L23" i="6" s="1"/>
  <c r="G23" i="6"/>
  <c r="H23" i="6" s="1"/>
  <c r="C23" i="6"/>
  <c r="D23" i="6" s="1"/>
  <c r="AE15" i="6"/>
  <c r="AF15" i="6" s="1"/>
  <c r="AA15" i="6"/>
  <c r="AB15" i="6" s="1"/>
  <c r="W15" i="6"/>
  <c r="X15" i="6" s="1"/>
  <c r="S15" i="6"/>
  <c r="T15" i="6" s="1"/>
  <c r="O15" i="6"/>
  <c r="P15" i="6" s="1"/>
  <c r="K15" i="6"/>
  <c r="L15" i="6" s="1"/>
  <c r="G15" i="6"/>
  <c r="H15" i="6" s="1"/>
  <c r="C15" i="6"/>
  <c r="D15" i="6" s="1"/>
  <c r="AE7" i="6"/>
  <c r="AF7" i="6" s="1"/>
  <c r="AA7" i="6"/>
  <c r="AB7" i="6" s="1"/>
  <c r="W7" i="6"/>
  <c r="X7" i="6" s="1"/>
  <c r="S7" i="6"/>
  <c r="T7" i="6" s="1"/>
  <c r="O7" i="6"/>
  <c r="P7" i="6" s="1"/>
  <c r="K7" i="6"/>
  <c r="L7" i="6" s="1"/>
  <c r="G7" i="6"/>
  <c r="H7" i="6" s="1"/>
  <c r="C7" i="6"/>
  <c r="D7" i="6" s="1"/>
  <c r="AA6" i="5"/>
  <c r="AB6" i="5" s="1"/>
  <c r="W6" i="5"/>
  <c r="X6" i="5" s="1"/>
  <c r="S6" i="5"/>
  <c r="T6" i="5" s="1"/>
  <c r="H16" i="4"/>
  <c r="G16" i="4"/>
  <c r="P37" i="1"/>
  <c r="O37" i="1"/>
  <c r="P36" i="1"/>
  <c r="O36" i="1"/>
  <c r="P35" i="1"/>
  <c r="O35" i="1"/>
  <c r="T33" i="1"/>
  <c r="R33" i="1"/>
  <c r="I33" i="1"/>
  <c r="G33" i="1"/>
  <c r="P32" i="1"/>
  <c r="O32" i="1"/>
  <c r="P31" i="1"/>
  <c r="P30" i="1"/>
  <c r="P29" i="1"/>
  <c r="T28" i="1"/>
  <c r="R28" i="1"/>
  <c r="P28" i="1"/>
  <c r="I28" i="1"/>
  <c r="G28" i="1"/>
  <c r="P27" i="1"/>
  <c r="O27" i="1"/>
  <c r="P26" i="1"/>
  <c r="O26" i="1"/>
  <c r="T23" i="1"/>
  <c r="R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authors>
    <author>PC_8</author>
    <author xml:space="preserve">León Arango </author>
  </authors>
  <commentList>
    <comment ref="B4"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text>
        <r>
          <rPr>
            <b/>
            <sz val="9"/>
            <color indexed="81"/>
            <rFont val="Tahoma"/>
            <family val="2"/>
          </rPr>
          <t>Causa: Todos aquellos factores internos o externos que solos o en combinación con otros, pueden producir la materialización del riesgo o la oportunidad.</t>
        </r>
      </text>
    </comment>
    <comment ref="E4" authorId="0" shapeId="0">
      <text>
        <r>
          <rPr>
            <b/>
            <sz val="9"/>
            <color indexed="81"/>
            <rFont val="Tahoma"/>
            <family val="2"/>
          </rPr>
          <t>Resultado de un evento que afecta positiva o negativamente los objetivos de la entidad, los procesos, sus grupos de valor y demás partes interesadas.</t>
        </r>
      </text>
    </comment>
    <comment ref="F4"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text>
        <r>
          <rPr>
            <b/>
            <sz val="9"/>
            <color indexed="81"/>
            <rFont val="Tahoma"/>
            <family val="2"/>
          </rPr>
          <t>Es la respuesta establecida para la mitigación de los diferentes riesgos / oportunidades.</t>
        </r>
      </text>
    </comment>
    <comment ref="M4"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text>
        <r>
          <rPr>
            <b/>
            <sz val="9"/>
            <color indexed="81"/>
            <rFont val="Tahoma"/>
            <family val="2"/>
          </rPr>
          <t>Nivel de riesgo que permanece después luego de tomar medidas de tratamiento del riesgo.</t>
        </r>
      </text>
    </comment>
    <comment ref="AA4"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text>
        <r>
          <rPr>
            <b/>
            <sz val="9"/>
            <color indexed="81"/>
            <rFont val="Tahoma"/>
            <family val="2"/>
          </rPr>
          <t>Se entiende la probabilidad de ocurrencia del riesgo, ésta puede ser medida con criterios de frecuencia o factibilidad.</t>
        </r>
      </text>
    </comment>
    <comment ref="H7"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<sst xmlns="http://schemas.openxmlformats.org/spreadsheetml/2006/main" count="6475" uniqueCount="1255">
  <si>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</si>
  <si>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</si>
  <si>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</si>
  <si>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</si>
  <si>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</si>
  <si>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</si>
  <si>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</si>
  <si>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</si>
  <si>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</si>
  <si>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</si>
  <si>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</si>
  <si>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</si>
  <si>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</si>
  <si>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</si>
  <si>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</si>
  <si>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</si>
  <si>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</si>
  <si>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</si>
  <si>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</si>
  <si>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</si>
  <si>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</si>
  <si>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</si>
  <si>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</si>
  <si>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</si>
  <si>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</si>
  <si>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</si>
  <si>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</si>
  <si>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</si>
  <si>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</si>
  <si>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</si>
  <si>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</si>
  <si>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</si>
  <si>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</si>
  <si>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</si>
  <si>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</si>
  <si>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</si>
  <si>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</si>
  <si>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</si>
  <si>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</si>
  <si>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</si>
  <si>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</si>
  <si>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</si>
  <si>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</si>
  <si>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</si>
  <si>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</si>
  <si>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</si>
  <si>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</si>
  <si>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</si>
  <si>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</si>
  <si>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</si>
  <si>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</si>
  <si>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</si>
  <si>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</si>
  <si>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</si>
  <si>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</si>
  <si>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</si>
  <si>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</si>
  <si>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</si>
  <si>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</si>
  <si>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</si>
  <si>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</si>
  <si>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</si>
  <si>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</si>
  <si>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</si>
  <si>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</si>
  <si>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</si>
  <si>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</si>
  <si>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</si>
  <si>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</si>
  <si>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</si>
  <si>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</si>
  <si>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</si>
  <si>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</si>
  <si>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</si>
  <si>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</si>
  <si>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</si>
  <si>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</si>
  <si>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</si>
  <si>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</si>
  <si>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</si>
  <si>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</si>
  <si>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</si>
  <si>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</si>
  <si>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</si>
  <si>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</si>
  <si>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</si>
  <si>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</si>
  <si>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</si>
  <si>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</si>
  <si>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</si>
  <si>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</si>
  <si>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</si>
  <si>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</si>
  <si>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</si>
  <si>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</si>
  <si>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</si>
  <si>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</si>
  <si>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</si>
  <si>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</si>
  <si>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</si>
  <si>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</si>
  <si>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</si>
  <si>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</si>
  <si>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</si>
  <si>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</si>
  <si>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</si>
  <si>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</si>
  <si>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</si>
  <si>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</si>
  <si>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</si>
  <si>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</si>
  <si>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</si>
  <si>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</si>
  <si>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</si>
  <si>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</si>
  <si>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</si>
  <si>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</si>
  <si>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</si>
  <si>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</si>
  <si>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</si>
  <si>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</si>
  <si>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</si>
  <si>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</si>
  <si>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</si>
  <si>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</si>
  <si>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</si>
  <si>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</si>
  <si>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</si>
  <si>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</si>
  <si>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</si>
  <si>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</si>
  <si>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</si>
  <si>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</si>
  <si>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</si>
  <si>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</si>
  <si>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</si>
  <si>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</si>
  <si>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</si>
  <si>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</si>
  <si>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</si>
  <si>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</si>
  <si>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</si>
  <si>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</si>
  <si>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</si>
  <si>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</si>
  <si>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</si>
  <si>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</si>
  <si>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</si>
  <si>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</si>
  <si>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</si>
  <si>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</si>
  <si>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</si>
  <si>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</si>
  <si>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</si>
  <si>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</si>
  <si>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</si>
  <si>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</si>
  <si>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</si>
  <si>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</si>
  <si>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</si>
  <si>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</si>
  <si>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</si>
  <si>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</si>
  <si>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</si>
  <si>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</si>
  <si>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</si>
  <si>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</si>
  <si>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</si>
  <si>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</si>
  <si>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</si>
  <si>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</si>
  <si>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</si>
  <si>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</si>
  <si>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</si>
  <si>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</si>
  <si>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</si>
  <si>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</si>
  <si>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</si>
  <si>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</si>
  <si>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</si>
  <si>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</si>
  <si>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</si>
  <si>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</si>
  <si>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</si>
  <si>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</si>
  <si>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</si>
  <si>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</si>
  <si>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</si>
  <si>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</si>
  <si>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</si>
  <si>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</si>
  <si>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</si>
  <si>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</si>
  <si>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</si>
  <si>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</si>
  <si>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</si>
  <si>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</si>
  <si>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</si>
  <si>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</si>
  <si>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</si>
  <si>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</si>
  <si>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</si>
  <si>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</si>
  <si>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</si>
  <si>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</si>
  <si>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</si>
  <si>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</si>
  <si>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</si>
  <si>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</si>
  <si>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</si>
  <si>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</si>
  <si>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</si>
  <si>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</si>
  <si>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</si>
  <si>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</si>
  <si>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</si>
  <si>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</si>
  <si>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</si>
  <si>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</si>
  <si>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</si>
  <si>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</si>
  <si>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</si>
  <si>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</si>
  <si>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</si>
  <si>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</si>
  <si>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</si>
  <si>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</si>
  <si>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</si>
  <si>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</si>
  <si>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</si>
  <si>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</si>
  <si>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</si>
  <si>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</si>
  <si>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</si>
  <si>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</si>
  <si>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</si>
  <si>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</si>
  <si>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</si>
  <si>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</si>
  <si>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</si>
  <si>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</si>
  <si>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</si>
  <si>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</si>
  <si>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</si>
  <si>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</si>
  <si>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</si>
  <si>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</si>
  <si>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</si>
  <si>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</si>
  <si>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</si>
  <si>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</si>
  <si>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</si>
  <si>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</si>
  <si>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</si>
  <si>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</si>
  <si>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</si>
  <si>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</si>
  <si>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</si>
  <si>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</si>
  <si>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</si>
  <si>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</si>
  <si>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</si>
  <si>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</si>
  <si>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</si>
  <si>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</si>
  <si>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</si>
  <si>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</si>
  <si>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</si>
  <si>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</si>
  <si>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</si>
  <si>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</si>
  <si>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</si>
  <si>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</si>
  <si>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</si>
  <si>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</si>
  <si>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</si>
  <si>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</si>
  <si>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</si>
  <si>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</si>
  <si>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</si>
  <si>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</si>
  <si>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</si>
  <si>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</si>
  <si>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</si>
  <si>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</si>
  <si>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</si>
  <si>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</si>
  <si>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</si>
  <si>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</si>
  <si>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</si>
  <si>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</si>
  <si>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</si>
  <si>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</si>
  <si>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</si>
  <si>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</si>
  <si>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</si>
  <si>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</si>
  <si>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</si>
  <si>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</si>
  <si>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</si>
  <si>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</si>
  <si>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</si>
  <si>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</si>
  <si>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</si>
  <si>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</si>
  <si>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</si>
  <si>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</si>
  <si>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</si>
  <si>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</si>
  <si>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</si>
  <si>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</si>
  <si>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</si>
  <si>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</si>
  <si>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</si>
  <si>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</si>
  <si>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</si>
  <si>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</si>
  <si>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</si>
  <si>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</si>
  <si>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</si>
  <si>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</si>
  <si>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</si>
  <si>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</si>
  <si>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</si>
  <si>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</si>
  <si>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</si>
  <si>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</si>
  <si>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</si>
  <si>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</si>
  <si>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</si>
  <si>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</si>
  <si>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</si>
  <si>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</si>
  <si>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</si>
  <si>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</si>
  <si>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</si>
  <si>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</si>
  <si>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</si>
  <si>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</si>
  <si>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</si>
  <si>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</si>
  <si>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</si>
  <si>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</si>
  <si>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</si>
  <si>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</si>
  <si>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</si>
  <si>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</si>
  <si>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</si>
  <si>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</si>
  <si>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</si>
  <si>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</si>
  <si>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</si>
  <si>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</si>
  <si>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</si>
  <si>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</si>
  <si>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</si>
  <si>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</si>
  <si>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</si>
  <si>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</si>
  <si>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</si>
  <si>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</si>
  <si>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</si>
  <si>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</si>
  <si>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</si>
  <si>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</si>
  <si>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</si>
  <si>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</si>
  <si>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</si>
  <si>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</si>
  <si>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</si>
  <si>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</si>
  <si>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</si>
  <si>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</si>
  <si>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</si>
  <si>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</si>
  <si>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</si>
  <si>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</si>
  <si>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</si>
  <si>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</si>
  <si>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</si>
  <si>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</si>
  <si>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</si>
  <si>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</si>
  <si>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</si>
  <si>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</si>
  <si>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</si>
  <si>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</si>
  <si>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</si>
  <si>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</si>
  <si>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</si>
  <si>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</si>
  <si>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</si>
  <si>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</si>
  <si>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</si>
  <si>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</si>
  <si>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</si>
  <si>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Rector</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</si>
  <si>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</si>
  <si>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</si>
  <si>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</si>
  <si>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</si>
  <si>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</si>
  <si>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</si>
  <si>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</si>
  <si>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</si>
  <si>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</si>
  <si>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</si>
  <si>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</si>
  <si>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</si>
  <si>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</si>
  <si>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</si>
  <si>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</si>
  <si>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</si>
  <si>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</si>
  <si>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</si>
  <si>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</si>
  <si>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Expedientes contractuales</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</si>
  <si>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</si>
  <si>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</si>
  <si>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</si>
  <si>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</si>
  <si>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</si>
  <si>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</si>
  <si>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</si>
  <si>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</si>
  <si>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</si>
  <si>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</si>
  <si>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</si>
  <si>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</si>
  <si>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</si>
  <si>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</si>
  <si>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</si>
  <si>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</si>
  <si>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</si>
  <si>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</si>
  <si>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</si>
  <si>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</si>
  <si>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</si>
  <si>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</si>
  <si>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</si>
  <si>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</si>
  <si>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</si>
  <si>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</si>
  <si>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</si>
  <si>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Jefe Oficina de Planeación
Profesional Universitario</t>
  </si>
  <si>
    <t xml:space="preserve">Bajo registro institucional de  rendimiento academico   </t>
  </si>
  <si>
    <t xml:space="preserve">Falta de articulacion entre la educacion superior y la educacion media. </t>
  </si>
  <si>
    <t>Seguimiento a los estudiantes con bajo rendimiento academico.</t>
  </si>
  <si>
    <t xml:space="preserve">Vicerrector Academico,                  Jefes de departamento,                                         Jefe Division Biernestar  Social Universitario, Consejos de Facultad. </t>
  </si>
  <si>
    <t>permanente</t>
  </si>
  <si>
    <t xml:space="preserve">Actas,
Resoluciones, documentos. </t>
  </si>
  <si>
    <t xml:space="preserve">Correo electronico Listado de asistencia </t>
  </si>
  <si>
    <t>Indicador de permencia de los programas académicios por encima del 96%</t>
  </si>
  <si>
    <r>
      <t xml:space="preserve">Prestación inadecuada del servicio. </t>
    </r>
    <r>
      <rPr>
        <b/>
        <sz val="10"/>
        <color theme="1"/>
        <rFont val="Arial Narrow"/>
        <family val="2"/>
      </rPr>
      <t>(Formación - División de Bibliotecas e Información Científica)</t>
    </r>
  </si>
  <si>
    <t>Obsolescencia de los computadores y equipos tecnológicos</t>
  </si>
  <si>
    <t>Insuficiencia en la infraestructura de la Biblioteca.</t>
  </si>
  <si>
    <t>Poco aporte en los procesos internos de la biblioteca.</t>
  </si>
  <si>
    <t>Insatisfacción de los usuarios por no contar con material bibliográfico suficiente para sus programas académicos.</t>
  </si>
  <si>
    <t>Espacio insuficiente para atención por demanda de usuarios.</t>
  </si>
  <si>
    <t>Solicitar la Instalación de nuevos equipos para consultas de catálogo en línea, en las tres sedes de la biblioteca.</t>
  </si>
  <si>
    <t>Director de la División de Bibliotecas</t>
  </si>
  <si>
    <t>Oficio/correo electrónico/Informes</t>
  </si>
  <si>
    <t>N° de quejas presentadas sobre la prestación inadecuada del servicio</t>
  </si>
  <si>
    <t xml:space="preserve">Retrasos en el flujo de información por órganos externos a la dependencia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</si>
  <si>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</si>
  <si>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</si>
  <si>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</si>
  <si>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</si>
  <si>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</si>
  <si>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</si>
  <si>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</si>
  <si>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</si>
  <si>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</si>
  <si>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</si>
  <si>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</si>
  <si>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</si>
  <si>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</si>
  <si>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</si>
  <si>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</si>
  <si>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</si>
  <si>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</si>
  <si>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</si>
  <si>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</si>
  <si>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</si>
  <si>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Directora de la Unidad de Control interno Disciplinario</t>
  </si>
  <si>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</si>
  <si>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</si>
  <si>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</si>
  <si>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</si>
  <si>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</si>
  <si>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</si>
  <si>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</si>
  <si>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</si>
  <si>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</si>
  <si>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</si>
  <si>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</si>
  <si>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</si>
  <si>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</si>
  <si>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</si>
  <si>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t>Secretaría General- Equipo de colaboradores</t>
  </si>
  <si>
    <t>Presiones indebidas</t>
  </si>
  <si>
    <t>Enviar oficios de recomendación sobre criterios para asignación de espacios físicos al funcionario responsable</t>
  </si>
  <si>
    <t xml:space="preserve">Jefe Oficina de Planeación </t>
  </si>
  <si>
    <t>Oficio</t>
  </si>
  <si>
    <t>Jefe Oficina de Planeación</t>
  </si>
  <si>
    <t>Numero de quejas relacionadas con la objetividad de las auditorías internas de calidad</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</si>
  <si>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</si>
  <si>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</si>
  <si>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</si>
  <si>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</si>
  <si>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</si>
  <si>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</si>
  <si>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</si>
  <si>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</si>
  <si>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 xml:space="preserve">Disponibiliad del personal </t>
  </si>
  <si>
    <t xml:space="preserve">Pérdida de la imagen Insttitucional. Sanciones disciplinarias. </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</si>
  <si>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</si>
  <si>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</si>
  <si>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</si>
  <si>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</si>
  <si>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</si>
  <si>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</si>
  <si>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</si>
  <si>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</si>
  <si>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</si>
  <si>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</si>
  <si>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</si>
  <si>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</si>
  <si>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</si>
  <si>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</si>
  <si>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Funcionarios adscritos al Centro de Admisiones con el perfil o responsable de cargar notas en plataforma. </t>
  </si>
  <si>
    <t>Reportes de notas por medio del for-fo-027, autorizado por los responsables (docente, jefe de departamento)</t>
  </si>
  <si>
    <t>Numero de solicitudes de cargue de notas en formato for-fo-027</t>
  </si>
  <si>
    <t>alteración indebida de registro de historias académicas en la plataforma sma. (Formación - Centro de Admisiones, Registro y Control Académico)</t>
  </si>
  <si>
    <t>Cuando haya la necesidad</t>
  </si>
  <si>
    <t>Actas</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</si>
  <si>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</si>
  <si>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</si>
  <si>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</si>
  <si>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</si>
  <si>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</si>
  <si>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</si>
  <si>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</si>
  <si>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</si>
  <si>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</si>
  <si>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</si>
  <si>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</si>
  <si>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</si>
  <si>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</si>
  <si>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</si>
  <si>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</si>
  <si>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</si>
  <si>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</si>
  <si>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</si>
  <si>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</si>
  <si>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</si>
  <si>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</si>
  <si>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</si>
  <si>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</si>
  <si>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</si>
  <si>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</si>
  <si>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</si>
  <si>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</si>
  <si>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</si>
  <si>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</si>
  <si>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</si>
  <si>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</si>
  <si>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</si>
  <si>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</si>
  <si>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</si>
  <si>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</si>
  <si>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</si>
  <si>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</si>
  <si>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</si>
  <si>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</si>
  <si>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</si>
  <si>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</si>
  <si>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</si>
  <si>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</si>
  <si>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</si>
  <si>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</si>
  <si>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</si>
  <si>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</si>
  <si>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</si>
  <si>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</si>
  <si>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</si>
  <si>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</si>
  <si>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</si>
  <si>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</si>
  <si>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</si>
  <si>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</si>
  <si>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</si>
  <si>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</si>
  <si>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</si>
  <si>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</si>
  <si>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</si>
  <si>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</si>
  <si>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</si>
  <si>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</si>
  <si>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</si>
  <si>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</si>
  <si>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</si>
  <si>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Hurto de los activos de la División. (Gestión de Tecnología e Informática)</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</si>
  <si>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</si>
  <si>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</si>
  <si>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</si>
  <si>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</si>
  <si>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</si>
  <si>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</si>
  <si>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</si>
  <si>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</si>
  <si>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</si>
  <si>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</si>
  <si>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</si>
  <si>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</si>
  <si>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</si>
  <si>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</si>
  <si>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</si>
  <si>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</si>
  <si>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</si>
  <si>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</si>
  <si>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</si>
  <si>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</si>
  <si>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</si>
  <si>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</si>
  <si>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</si>
  <si>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</si>
  <si>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</si>
  <si>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</si>
  <si>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Plan de Inversión</t>
  </si>
  <si>
    <t>Necesidades del entorno</t>
  </si>
  <si>
    <t>Ampliación de cobertura</t>
  </si>
  <si>
    <t>Documento Maestro
Actas
Resoluciones</t>
  </si>
  <si>
    <t>Nº de Programas de posgrado nuevos</t>
  </si>
  <si>
    <t>Demandas actuales</t>
  </si>
  <si>
    <t>Establecimiento de vínculos con IES para avanzar en la promoción de programas virtuales a fin de implementar los propios en el mediano plazo.</t>
  </si>
  <si>
    <t>Actas informes</t>
  </si>
  <si>
    <t>Redes sociales, Facebook, Instagram y Twitter - Pagina Web, Plataforma.</t>
  </si>
  <si>
    <t>Ley 1951 de 2019 (Ciencia Tecnogia e Innovación)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</si>
  <si>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</si>
  <si>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</si>
  <si>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</si>
  <si>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</si>
  <si>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</si>
  <si>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</si>
  <si>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</si>
  <si>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</si>
  <si>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</si>
  <si>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</si>
  <si>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</si>
  <si>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Estudios de factibilidad
Actas
Informes</t>
  </si>
  <si>
    <t>Formulaciòn de programas  de Extensiòn y proyeccion social desde la Facultad CS</t>
  </si>
  <si>
    <t>Cargas academicas o contratos</t>
  </si>
  <si>
    <t>Minutas de convenio</t>
  </si>
  <si>
    <t>Estabilidad del personal Directivo de la Facultad</t>
  </si>
  <si>
    <t>Mantener a un grupo de Docentes de Planta en los procesos de Autoevaluación</t>
  </si>
  <si>
    <t>Reunión de las Decanaturas y Jefes de Departamento con la División de Sistemas, para el mejoramiento de los sistemas de información</t>
  </si>
  <si>
    <t>Planta de Cargos</t>
  </si>
  <si>
    <t>Cargas académicas aprobadas
Horarios en plataforma</t>
  </si>
  <si>
    <t>Acta de reunión y cronograma de acciones a seguir</t>
  </si>
  <si>
    <t>Documentos Maestros no Construidos</t>
  </si>
  <si>
    <t>Estudiar la Pertinencia de la demanda del entorno</t>
  </si>
  <si>
    <t>Formulación de Documento Maestro</t>
  </si>
  <si>
    <t>Registro Calificado de Nuevos Programas</t>
  </si>
  <si>
    <t>Necesidad del entorno.</t>
  </si>
  <si>
    <t>Posicionamiento en el mercado y generación de ingresos en materia de coedicion y posterior comercialización de obras.</t>
  </si>
  <si>
    <t xml:space="preserve">Solicitar la aprobación para asistir a eventos </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</si>
  <si>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</si>
  <si>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</si>
  <si>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</si>
  <si>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</si>
  <si>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</si>
  <si>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</si>
  <si>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</si>
  <si>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</si>
  <si>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</si>
  <si>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</si>
  <si>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</si>
  <si>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</si>
  <si>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</si>
  <si>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</si>
  <si>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</si>
  <si>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</si>
  <si>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</si>
  <si>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</si>
  <si>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</si>
  <si>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Directora Centro de Diagnóstico Médico</t>
  </si>
  <si>
    <t>Oficio de solicitud/correo enviados.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</si>
  <si>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</si>
  <si>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</si>
  <si>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</si>
  <si>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</si>
  <si>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</si>
  <si>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Numero de equipos solicitados/Total de equipos adquiridos.</t>
  </si>
  <si>
    <t>Organiza y distribuye responsabilidades inherentes a la formación en lenguas.</t>
  </si>
  <si>
    <t>Promoción del desarrollo de actividades que fortalezcen la comprensión lectora en la segunda lengua</t>
  </si>
  <si>
    <t>Registro físico y digital de las evidencias que apoyan la ejecución de la Política de Multilinguismo</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</si>
  <si>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</si>
  <si>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</si>
  <si>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</si>
  <si>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</si>
  <si>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</si>
  <si>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</si>
  <si>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</si>
  <si>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</si>
  <si>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</si>
  <si>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</si>
  <si>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</si>
  <si>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</si>
  <si>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</si>
  <si>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</si>
  <si>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</si>
  <si>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</si>
  <si>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</si>
  <si>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</si>
  <si>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</si>
  <si>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</si>
  <si>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</si>
  <si>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</si>
  <si>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</si>
  <si>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</si>
  <si>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</si>
  <si>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“Incumplimiento en el desarrollo de actividades de Extensión y Proyección Social”.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</si>
  <si>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</si>
  <si>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</si>
  <si>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Tráfico de influencias en la selección de proyectos de investigación - convocatorias internas. </t>
    </r>
    <r>
      <rPr>
        <b/>
        <sz val="10"/>
        <color theme="1"/>
        <rFont val="Arial Narrow"/>
        <family val="2"/>
      </rPr>
      <t>(Investigación)</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</si>
  <si>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</si>
  <si>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</si>
  <si>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Creación de Nuevos programas de posgrado.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</si>
  <si>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</si>
  <si>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</si>
  <si>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</si>
  <si>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</si>
  <si>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</si>
  <si>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</si>
  <si>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</si>
  <si>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</si>
  <si>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Implementación de las TIC. </t>
    </r>
    <r>
      <rPr>
        <b/>
        <sz val="10"/>
        <color theme="1"/>
        <rFont val="Arial Narrow"/>
        <family val="2"/>
      </rPr>
      <t>(Gestión del Talento Humano)</t>
    </r>
  </si>
  <si>
    <t>TODOS LOS PROCESOS</t>
  </si>
  <si>
    <t>Control de acceso de los usuarios a los aplicativos a través de claves y definición de perfiles y permisos.</t>
  </si>
  <si>
    <t>Formato de control de hadrware y entrega de equipos</t>
  </si>
  <si>
    <t xml:space="preserve">No. de sanciones en contra del operador disciplinario, por redireccionamiento de las investigaciones </t>
  </si>
  <si>
    <t>Garantias procesales y cumplimiento de la Ley vigente</t>
  </si>
  <si>
    <t xml:space="preserve">Revisiones periodicas de la norma </t>
  </si>
  <si>
    <t>Envío de los formatos actualizados a la Oficina de de Planeación para su aproación</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</si>
  <si>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</si>
  <si>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</si>
  <si>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</si>
  <si>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</si>
  <si>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</si>
  <si>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</si>
  <si>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</si>
  <si>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</si>
  <si>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</si>
  <si>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</si>
  <si>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No. De proyectos de Acuerdos presentados</t>
  </si>
  <si>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</si>
  <si>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</si>
  <si>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</si>
  <si>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</si>
  <si>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</si>
  <si>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</si>
  <si>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</si>
  <si>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</si>
  <si>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</si>
  <si>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</si>
  <si>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Recurso humano insuficiente para la atención primaria en salud.</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</si>
  <si>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</si>
  <si>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</si>
  <si>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</si>
  <si>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</si>
  <si>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</si>
  <si>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</si>
  <si>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</si>
  <si>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</si>
  <si>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</si>
  <si>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</si>
  <si>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</si>
  <si>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</si>
  <si>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</si>
  <si>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</si>
  <si>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</si>
  <si>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</si>
  <si>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</si>
  <si>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</si>
  <si>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</si>
  <si>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</si>
  <si>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</si>
  <si>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</si>
  <si>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</si>
  <si>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</si>
  <si>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</si>
  <si>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</si>
  <si>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</si>
  <si>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</si>
  <si>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</si>
  <si>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</si>
  <si>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</si>
  <si>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</si>
  <si>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</si>
  <si>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Registro de asistencia, citaciones, oficios</t>
  </si>
  <si>
    <t xml:space="preserve">Cargue oportuno de los Estados Financieros Trimestrales en las plataformas respectivas </t>
  </si>
  <si>
    <t>Vicerrectoría Administrativa- Financiera-Contabilidad</t>
  </si>
  <si>
    <t>Pantallazos</t>
  </si>
  <si>
    <t>Vicerrectoría Administrativo-Tesoreria</t>
  </si>
  <si>
    <t>Informe Flujo de Caja</t>
  </si>
  <si>
    <t>Solicitudes formales, correos</t>
  </si>
  <si>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</si>
  <si>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</si>
  <si>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</si>
  <si>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</si>
  <si>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</si>
  <si>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</si>
  <si>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</si>
  <si>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</si>
  <si>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</si>
  <si>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</si>
  <si>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</si>
  <si>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</si>
  <si>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</si>
  <si>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</si>
  <si>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</si>
  <si>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</si>
  <si>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</si>
  <si>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</si>
  <si>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</si>
  <si>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</si>
  <si>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</si>
  <si>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</si>
  <si>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Afianzar la participación e interacción comunicacional entre los diferentes actores involucrados</t>
  </si>
  <si>
    <t xml:space="preserve">Campaña de redes sociales enfocada en reconocer logros y actividades lideradas por estudiantes </t>
  </si>
  <si>
    <t xml:space="preserve">	Políticas Públicas - De mujeres, Comunidad LGBTI, mminoría étnicas  y equidad de género</t>
  </si>
  <si>
    <t>Director DIUS</t>
  </si>
  <si>
    <t>Asesorías relacionadas con la presentación de proyectos de Investigación</t>
  </si>
  <si>
    <r>
      <t xml:space="preserve">Relación con el sector externo. </t>
    </r>
    <r>
      <rPr>
        <b/>
        <sz val="10"/>
        <color theme="1"/>
        <rFont val="Arial Narrow"/>
        <family val="2"/>
      </rPr>
      <t>(Formación - Facultad Ciencias de la Salud)</t>
    </r>
  </si>
  <si>
    <r>
      <t xml:space="preserve">Implementación de Software Contable y Financiero </t>
    </r>
    <r>
      <rPr>
        <b/>
        <sz val="10"/>
        <rFont val="Arial Narrow"/>
        <family val="2"/>
      </rPr>
      <t>(Extensión y Proyección Social - CDM)</t>
    </r>
  </si>
  <si>
    <t>Obtención de nuevos contratos</t>
  </si>
  <si>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</si>
  <si>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</si>
  <si>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</si>
  <si>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</si>
  <si>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</si>
  <si>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Número de sanciones aplicadas a funcionarios del CLEUS por falsificación de diplomas, certificados y notas.</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</si>
  <si>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</si>
  <si>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</si>
  <si>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</si>
  <si>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</si>
  <si>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</si>
  <si>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</si>
  <si>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r>
      <t xml:space="preserve">Manipulación de los sistemas de información financieros por personal no autorizado para beneficiar a un tercero </t>
    </r>
    <r>
      <rPr>
        <b/>
        <sz val="10"/>
        <color theme="1"/>
        <rFont val="Arial Narrow"/>
        <family val="2"/>
      </rPr>
      <t>(Gestión Administrativa y Financiera)</t>
    </r>
  </si>
  <si>
    <t>Políticas Públicas - De Educación (Acreditación)</t>
  </si>
  <si>
    <t xml:space="preserve">Estudio de pertinencia
Documento Maestro
Actas CC, CF y CA
Resoluciones CA              Acuerdo Creacion CS </t>
  </si>
  <si>
    <t>Nº de Programas nuevos de posgrado</t>
  </si>
  <si>
    <t>Aumento en la cobertura de programas academico</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</si>
  <si>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</si>
  <si>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</si>
  <si>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</si>
  <si>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</si>
  <si>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</si>
  <si>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</si>
  <si>
    <t>Identificación de los factores endógenos y exógenos que inciden en la no permanencia estudiantil.</t>
  </si>
  <si>
    <t xml:space="preserve">*Disminuciòn de la cobertura.                
*Menos porcentaje de estudiantes graduados.             *Disminucion de los recursos propios. </t>
  </si>
  <si>
    <t>Seguimiento a los estudiantes que presenten inasistencia y bajo rendimiento académico</t>
  </si>
  <si>
    <t>Informe, Asistencia de los estudiantes, seguimiento a matrículas académicas</t>
  </si>
  <si>
    <t>Informe de segumiento y atención al estudiante</t>
  </si>
  <si>
    <t>Jefe Division de Bienestar Social</t>
  </si>
  <si>
    <t>Necesidades del entorno a nivel regional, nacional e internacional</t>
  </si>
  <si>
    <t>Revisión de planes de acción  y necesidades del entorno plasmados en el documento de pertinencia y relevancia del programa</t>
  </si>
  <si>
    <t>Decreto 1330 de 2019</t>
  </si>
  <si>
    <t>Vicerrector académico</t>
  </si>
  <si>
    <t xml:space="preserve">Asignaciòn de recursos docentes </t>
  </si>
  <si>
    <r>
      <t xml:space="preserve">Retención Estudiantil </t>
    </r>
    <r>
      <rPr>
        <b/>
        <sz val="10"/>
        <rFont val="Arial Narrow"/>
        <family val="2"/>
      </rPr>
      <t>(Formación - Facultad de Ingeniería)</t>
    </r>
  </si>
  <si>
    <t>CONTROL 6:</t>
  </si>
  <si>
    <t xml:space="preserve">*Director de la División de Bibliotecas
</t>
  </si>
  <si>
    <t xml:space="preserve">1. Perdida del cliente externo.                                                                                             2.Cierre definitivo de algunos servicios .                                              3. Insostenibilidad economica. </t>
  </si>
  <si>
    <t>Ejecución de los planes de mejoramientos de los 7 estandares de habilitación.</t>
  </si>
  <si>
    <r>
      <t xml:space="preserve">Adquisición de equipos nuevos equipos biomédicos. </t>
    </r>
    <r>
      <rPr>
        <b/>
        <sz val="10"/>
        <color theme="1"/>
        <rFont val="Arial Narrow"/>
        <family val="2"/>
      </rPr>
      <t>(Extensión y Proyección Social - CDM)</t>
    </r>
  </si>
  <si>
    <r>
      <t xml:space="preserve">Dar a conocer el portafolio de servicios brindados por el CDM en los distintos canales y mediod de difusión (Emisora y Página web de la Universidad, Redes sociales, etc.) </t>
    </r>
    <r>
      <rPr>
        <b/>
        <sz val="10"/>
        <color theme="1"/>
        <rFont val="Arial Narrow"/>
        <family val="2"/>
      </rPr>
      <t>(Extensión y Proyección Social - CDM)</t>
    </r>
  </si>
  <si>
    <t>Solicitar espacio en la emisora, para empezar a trasmitir</t>
  </si>
  <si>
    <r>
      <t xml:space="preserve">Posible reforma al Sistema de Salud </t>
    </r>
    <r>
      <rPr>
        <b/>
        <sz val="10"/>
        <rFont val="Arial Narrow"/>
        <family val="2"/>
      </rPr>
      <t>(Extensión y Proyección Social - CDM)</t>
    </r>
  </si>
  <si>
    <r>
      <t xml:space="preserve">Implementación del Modelo de Atención basado en la Atención Primaria en salud (A.P.S)
</t>
    </r>
    <r>
      <rPr>
        <b/>
        <sz val="10"/>
        <color theme="1"/>
        <rFont val="Arial Narrow"/>
        <family val="2"/>
      </rPr>
      <t>Extensión y Proyecció Social - CDM</t>
    </r>
  </si>
  <si>
    <t xml:space="preserve">1. Seguimiento al riesgo en salud de los estudiantes.
2.prevencion y control sobre enferemedades cronicas, ETS, y salud mental.                                                                                               3. disminucion de focos de contaminación de enfermedades infecto contajiosas a la población estudiantil.              </t>
  </si>
  <si>
    <t>Reactivar el servicio (psicologia), habilitar servicios amigables y programas de promocion y prevencion</t>
  </si>
  <si>
    <t>Recurso humano cualificado, para la implementacion de la ruta  de atencion en salud mental(psicologia)</t>
  </si>
  <si>
    <t xml:space="preserve">1. Seguimiento al riesgo en salud mental de los estudiantes
2. Prevencion de enfermedades mentales como: Ansiedad, depresion, consumo de sustancias spicoactivas. diagnosticos mas comunes en la poblacion estudiantil.                                       3. seguimiento a los  casos prioritarios.                                       4. Dismunucion de urgencias psicologicas. </t>
  </si>
  <si>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</si>
  <si>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t>Deficienciente Mercadeo</t>
  </si>
  <si>
    <t xml:space="preserve"> Baja capacitación del recurso humano regional, merma en los ingresos propios de la universidad</t>
  </si>
  <si>
    <t>Competencia ofreciendo cursos y posgrados mucho más economicos</t>
  </si>
  <si>
    <t xml:space="preserve">Correo de la Oficina Posgrados, Educación Continuada a Viceacademica </t>
  </si>
  <si>
    <t>Mejora de Ingresos propios por venta de servicio educativo</t>
  </si>
  <si>
    <t xml:space="preserve">Oficio de la Oficina Posgrados, Educación Continuada a Viceacademica </t>
  </si>
  <si>
    <r>
      <t xml:space="preserve">Manipulación de la información publicada y certificada. </t>
    </r>
    <r>
      <rPr>
        <b/>
        <sz val="10"/>
        <color theme="1"/>
        <rFont val="Arial Narrow"/>
        <family val="2"/>
      </rPr>
      <t>(Comunicación Institucional)</t>
    </r>
  </si>
  <si>
    <t>Controlar el uso de la imagen institucional para la publicación de la información a través de la implementación de solicitudes para autorizaciones</t>
  </si>
  <si>
    <t>Solicitudes de uso de la imagen atendidas</t>
  </si>
  <si>
    <t>Solicitudes y/o correos electrónicos de invitación</t>
  </si>
  <si>
    <t>Contratos gestionados</t>
  </si>
  <si>
    <t>Recepciones de información a través del FOR-CO-025
Publicaciones del material recepcionado</t>
  </si>
  <si>
    <t>Registro de visitas</t>
  </si>
  <si>
    <t>Herramientas de interacción con fines informativos institucionales</t>
  </si>
  <si>
    <t xml:space="preserve">Incentivar espacios de expresión oral, fotografía y video, edición, redes sociales. </t>
  </si>
  <si>
    <t>Número de actividades con fines informativos</t>
  </si>
  <si>
    <t>Número de publicaciones enfocada a reconocer logros y actividades lideradas por estudiantes</t>
  </si>
  <si>
    <t>Registros de asistencia
Fotografías de los espacios</t>
  </si>
  <si>
    <t xml:space="preserve">Número de actividades de interacción para lograr una comunicación asertiva  </t>
  </si>
  <si>
    <t>Uso adecuado de los canales institucionales</t>
  </si>
  <si>
    <t>1. Mayor alcance de la difusión de la información institucional.
2. Mayor interés por los servicios y ofertas institucionales.</t>
  </si>
  <si>
    <t>Periodos de publicación de la información oportunos</t>
  </si>
  <si>
    <t>Diversificación de la información</t>
  </si>
  <si>
    <t>Participación activa de todos los estamentos en la difusión de la información</t>
  </si>
  <si>
    <t>Implementación de estrategias de contenido en redes sociales</t>
  </si>
  <si>
    <t>Aumentar la satifacción e interés de los usuarios de redes sociales através de la interacción con estos</t>
  </si>
  <si>
    <t>Diversificar la presentación del contenido informativo</t>
  </si>
  <si>
    <t>Encuestas de satisfacción semestral</t>
  </si>
  <si>
    <t>Anteponer los Intereses personales a las necesidades de la entidad</t>
  </si>
  <si>
    <t>Personal altamenete capacitado</t>
  </si>
  <si>
    <t>Actuaciones y procesos juridicos pertinentes y respetuosos del ordenamiento juridico.</t>
  </si>
  <si>
    <t>Personal con experiencia suficiente en el campo del derecho administrativo y contratacion estatal.</t>
  </si>
  <si>
    <t xml:space="preserve">Numero de actuaciones juridicas exitosas </t>
  </si>
  <si>
    <t>Jefe Oficina Juridica
Profesionales Universitarios</t>
  </si>
  <si>
    <t>Materializacion de la oportunidad</t>
  </si>
  <si>
    <t xml:space="preserve">Disposicion del equipo de trabajo para compartir conocimientos y experiencias en el area jurdica </t>
  </si>
  <si>
    <t>Jefe Oficina Juridica
Profesionales Universitarios</t>
  </si>
  <si>
    <t>Registros de asistencia a reunión</t>
  </si>
  <si>
    <t xml:space="preserve">Si surgen cambios en la Ley </t>
  </si>
  <si>
    <t>Brindar asesoria a las dependencias que lo requieran</t>
  </si>
  <si>
    <t>Bitacora</t>
  </si>
  <si>
    <t>resolucon 1337 2010</t>
  </si>
  <si>
    <t>formato de control de hardware y entrega de equipos</t>
  </si>
  <si>
    <r>
      <t xml:space="preserve">Manipulación de información en los formatos de Gestión Documental. </t>
    </r>
    <r>
      <rPr>
        <b/>
        <sz val="10"/>
        <color theme="1"/>
        <rFont val="Arial Narrow"/>
        <family val="2"/>
      </rPr>
      <t>(Gestión del Talento Humano)</t>
    </r>
  </si>
  <si>
    <t xml:space="preserve">Dejar espacios sin diligenciar en los formatos. </t>
  </si>
  <si>
    <t>Realización de acciones sin el cumplimiento normativo.</t>
  </si>
  <si>
    <t>Información Inconclusa o no objetiva.</t>
  </si>
  <si>
    <t>Manipulación de información en los formatos de Gestión Documental. (Gestión del Talento Humano)</t>
  </si>
  <si>
    <t xml:space="preserve">Revisión periodica de formatos diligenciados en un periodo retrospectivo. </t>
  </si>
  <si>
    <t>Director de Recursos Humanos</t>
  </si>
  <si>
    <t>Actas de Reuniones FOR-GC-053</t>
  </si>
  <si>
    <t>Cumplimiento normativo en el diligenciamiento de formatos.</t>
  </si>
  <si>
    <t>Vicerretorias, facultades, Bienestar</t>
  </si>
  <si>
    <t>Inicio de semestre</t>
  </si>
  <si>
    <t>finalizacion de semestre</t>
  </si>
  <si>
    <t>Registros de seguimiento y atencion  desde Bienestar</t>
  </si>
  <si>
    <t>Evitar el bajo rendimiento académico y evitar la desercion estudiantil</t>
  </si>
  <si>
    <t>Postulacion de estudiantes sin el cumplimeinto de los requisitos establecidos para los distintos programas de promoción socioeconómica</t>
  </si>
  <si>
    <t>1. Asignacion de beneficios a estudiantes sin cumplimiento de los requisitos establecidos para cada uno de los programas.</t>
  </si>
  <si>
    <t>Realizar asignacion de beneficios previa, verificacion de requisitos establecidos por parte del area para posterios probaciòn por parte del comité de bienestar</t>
  </si>
  <si>
    <t>inicio de semestre</t>
  </si>
  <si>
    <t xml:space="preserve">Disponer de escenarios deportivos y culturales, para realizar disitintas actividades de la division. </t>
  </si>
  <si>
    <t>1.Variedad de escenarios deportivos y culturales, para amplicar la oferta de servicios y programas.
2. Mayor participacion de la comunidad universitaria.</t>
  </si>
  <si>
    <t xml:space="preserve">Aprovechar los espacios para realizar mayor numero de actividades de bienestar para la comunidad. </t>
  </si>
  <si>
    <t>Publicación de procesos contractuales en SECOP</t>
  </si>
  <si>
    <t>Rector
Dependencia de apoyo</t>
  </si>
  <si>
    <t>Sanciones disciplinarias, penales y fiscales</t>
  </si>
  <si>
    <t>Pantallazo de publicación de procesos contractuales en SECOP</t>
  </si>
  <si>
    <r>
      <t xml:space="preserve">Reacreditación Institucional. </t>
    </r>
    <r>
      <rPr>
        <b/>
        <sz val="10"/>
        <rFont val="Arial Narrow"/>
        <family val="2"/>
      </rPr>
      <t>(Gestión de Alta Dirección)</t>
    </r>
  </si>
  <si>
    <t>Institución Reacreditada con Alta Calidad</t>
  </si>
  <si>
    <r>
      <t xml:space="preserve">Tráfico de influencias. </t>
    </r>
    <r>
      <rPr>
        <b/>
        <sz val="10"/>
        <rFont val="Arial Narrow"/>
        <family val="2"/>
      </rPr>
      <t>(Planeación Institucional)</t>
    </r>
  </si>
  <si>
    <t>1. Insatisfacción de la comunidad universitaria
2. Inicios de investigaciones disciplinarias 
3. Afectación en la ejecución de proyectos y otras actividades</t>
  </si>
  <si>
    <t>Tráfico de influencias. (Planeación Institucional)</t>
  </si>
  <si>
    <t>Seguimiento y control sobre la ejecución de proyectos</t>
  </si>
  <si>
    <t>N° de procesos finalizados con imputación</t>
  </si>
  <si>
    <t>Jefe Oficina de Planeación 
Profesionales</t>
  </si>
  <si>
    <t>Informes /Actas/Comités</t>
  </si>
  <si>
    <t>Asignación de recursos de Estampilla Universidad de Sucre y otras fuentes.</t>
  </si>
  <si>
    <t>1. Desarrollo físico en infraestructura  de la Universidad de Sucre.               2. Adecuación y mantenimiento de la estructura fisica de la Universidad.
3. Apoyo en el desarrollo de la función misional de la Universidad
4. Logro de metas de las dependencia
5. Ampliación de cobertura</t>
  </si>
  <si>
    <t>Apoyo a la Alta Dirección en la gestión de recursos para desarrollar Proyectos de Infraestructura</t>
  </si>
  <si>
    <t>Establecer un Plan de Inversión que contemplen los Proyectos que se financiaran con recursos de estampilla y otras fuentes.</t>
  </si>
  <si>
    <t>Asignación de recursos de estampilla y otros recursos en el presupuesto</t>
  </si>
  <si>
    <t>Actas /Actos administrativos /Correos electrónicos</t>
  </si>
  <si>
    <r>
      <t xml:space="preserve">Favorecimiento en la realización de auditorías internas de calidad </t>
    </r>
    <r>
      <rPr>
        <b/>
        <sz val="10"/>
        <color theme="1"/>
        <rFont val="Arial Narrow"/>
        <family val="2"/>
      </rPr>
      <t>(Gestión de Aseguramiento de la Calidad - SGC)</t>
    </r>
  </si>
  <si>
    <t>Intereses personales por parte de los auditados y/o auditores para la realización de las auditorías internas</t>
  </si>
  <si>
    <t>1. Resultados parcializados de auditorías
2. Incumplimiento de los principios de auditoría
3. Pérdida de credibilidad del SGC
4. Sanciones disciplinarias</t>
  </si>
  <si>
    <t>Ofrecimiento de dadivas por parte de auditados para influir en el proceso de auditoria</t>
  </si>
  <si>
    <t>Socializar roles y responsabilidades del Auditor y Lideres de procesos</t>
  </si>
  <si>
    <t>Reiterar la importancia del cumplimiento de los principios que debe cumplir un auditor interno de calidad</t>
  </si>
  <si>
    <t>Favorecimiento en la realización de auditorías internas de calidad(Gestión de Calidad)</t>
  </si>
  <si>
    <t>Renovación de la afiliación a ICONTEC</t>
  </si>
  <si>
    <t>1. Fortalecimiento del SGC.
2. Gestión del conocimiento.
3. Afianzamiento de la cultura de calidad.</t>
  </si>
  <si>
    <t>Gestionar la afiliación de la Universidad a ICONTEC</t>
  </si>
  <si>
    <t>Gestionar la participación en charlas virtuales de los procesos y/o dependencias  respectivas</t>
  </si>
  <si>
    <t>Correos electrónicos 
Orden de Servicio Firmada</t>
  </si>
  <si>
    <t xml:space="preserve">N° de capacitaciones o charlas realizadas </t>
  </si>
  <si>
    <t>Correos electrónicos
Notificación de Inscripción a charlas virtuales
Registros de asistencia</t>
  </si>
  <si>
    <r>
      <t>Falsificación de certificados, diplomas y nota</t>
    </r>
    <r>
      <rPr>
        <b/>
        <sz val="10"/>
        <color theme="1"/>
        <rFont val="Arial Narrow"/>
        <family val="2"/>
      </rPr>
      <t xml:space="preserve"> (Extensión y Proyección Social - Centro de Lenguas Extranjeras)</t>
    </r>
  </si>
  <si>
    <r>
      <t xml:space="preserve">Hurto de los activos de la División. </t>
    </r>
    <r>
      <rPr>
        <b/>
        <sz val="10"/>
        <color theme="1"/>
        <rFont val="Arial Narrow"/>
        <family val="2"/>
      </rPr>
      <t>(Gestión de Tecnología e Informática)</t>
    </r>
  </si>
  <si>
    <r>
      <t xml:space="preserve">Construcción e implementación de la ruta de salud mental </t>
    </r>
    <r>
      <rPr>
        <b/>
        <sz val="10"/>
        <rFont val="Arial Narrow"/>
        <family val="2"/>
      </rPr>
      <t>(Extensión y Proyección Social - CDM)</t>
    </r>
  </si>
  <si>
    <t>% Manipulacion de los sistemas de informacion financieros por personal no autorizado.</t>
  </si>
  <si>
    <t>Director de la Editorial</t>
  </si>
  <si>
    <t>Formatos de evaluacion</t>
  </si>
  <si>
    <t>Falta de opciones y estímulos para publicación de obras literarias</t>
  </si>
  <si>
    <t>Incentivar la producción literaria a tràves de la ampliacion de nuevos canales.</t>
  </si>
  <si>
    <t xml:space="preserve">Continuar con realización de las convocatorias </t>
  </si>
  <si>
    <t>Acta de Comité Editorial
Convocatoria</t>
  </si>
  <si>
    <t>N° de Convocatorias realizadas</t>
  </si>
  <si>
    <t>Nº de eventos asistidos.</t>
  </si>
  <si>
    <t>Fallas en los equipos tecnológicos.  Daños del  archivador.</t>
  </si>
  <si>
    <t>Afectación en el archivo de gestión y transferencia documental.     Inoperancia de la gestión del proceso.</t>
  </si>
  <si>
    <t xml:space="preserve">Reporte oportuno a las Divisiones  de Cómputo y Sistemas y Servicios y Mantenimiento acerca de las fallas presentadas en los equipos de cómputo y archivador, respectivamente.  </t>
  </si>
  <si>
    <t>Jefe Oficina Control Interno</t>
  </si>
  <si>
    <t>Cuando se presente la novedad</t>
  </si>
  <si>
    <t>Correos Electrónicos . Oficios</t>
  </si>
  <si>
    <t xml:space="preserve">Utilizar un sistema de almacenamiento como NUBE, Disco duros externos, copias de seguridad automáticas, cifrado de datos, monitoreo activo </t>
  </si>
  <si>
    <t xml:space="preserve">Incursión en tipo penal. </t>
  </si>
  <si>
    <t xml:space="preserve">Incumplimiento al Codigo de Etica. </t>
  </si>
  <si>
    <t>Incumplimiento de las normas Disciplinarias.</t>
  </si>
  <si>
    <t xml:space="preserve">*Sanciones Disciplinarias, Penales y Fiscales. 
*Impunidad en el proceso disciplinario
*Perdida de la credibilidad institucional </t>
  </si>
  <si>
    <t>No. de formatos actualizados</t>
  </si>
  <si>
    <r>
      <t xml:space="preserve">Soborno </t>
    </r>
    <r>
      <rPr>
        <b/>
        <sz val="10"/>
        <color theme="1"/>
        <rFont val="Arial Narrow"/>
        <family val="2"/>
      </rPr>
      <t>(Gestión de Bienes y Servicios)</t>
    </r>
  </si>
  <si>
    <t>Informes de supervision. FOR-AF-38.</t>
  </si>
  <si>
    <t xml:space="preserve">Cumplimiento  de las actividades pactadas en la contratación. </t>
  </si>
  <si>
    <t>Se adolece de personal cualificado para algunas áreas de la biblioteca.</t>
  </si>
  <si>
    <t>1. Desmotivación por parte de los usuarios en la utilización del equipos para consulta de catálogo.             2. Inconvenientes en la operatividad de las funciones propias de la biblioteca.</t>
  </si>
  <si>
    <t>Solicitar el suministro de equipos de cómputo  para operatividad en las funciones propias de la biblioteca.</t>
  </si>
  <si>
    <t>Solicitar adquisición y mantenimiento de equipos audiovisuales para atención académica</t>
  </si>
  <si>
    <t>Número de quejas, sanciones o procesos disciplinarios que cursen en contra de la institución/funcionarios por presunta manipulación de la información publicada.</t>
  </si>
  <si>
    <t>Número de publicaciones en medios de comunicación externo</t>
  </si>
  <si>
    <t>Desarrollar una comunicación asertiva con participación de todos los interesados</t>
  </si>
  <si>
    <t>Solicitar apoyo para la elaboracion de un plan de mercadeo</t>
  </si>
  <si>
    <t xml:space="preserve">Generar alianzas estrategicas con sector pùblico y privado </t>
  </si>
  <si>
    <t>Gestionar la disminución de los costos de matrícula</t>
  </si>
  <si>
    <t>Director Oficina de Posgrados, Educación Continuada y Relaciones Internacionales.</t>
  </si>
  <si>
    <t xml:space="preserve">Correo de la Oficina Posgrados, Educación Continuada y Relaciones Internacionales a la  Vicerrectoría Académica. </t>
  </si>
  <si>
    <t>Condiciones del entorno inadecuadas para la preservacion de los activos.</t>
  </si>
  <si>
    <t xml:space="preserve">*Bienes y activos en mal estado incurriendo en mayores costos de reparacion.
*Deterioro del activo </t>
  </si>
  <si>
    <t>Espacios amplios para el almacenamiento de activos y bienes fisicos.</t>
  </si>
  <si>
    <r>
      <t xml:space="preserve">Deterioro de los bienes y activos físicos de la Universidad. </t>
    </r>
    <r>
      <rPr>
        <b/>
        <sz val="10"/>
        <rFont val="Arial Narrow"/>
        <family val="2"/>
      </rPr>
      <t>(Gestión de Bienes y Servicios)</t>
    </r>
  </si>
  <si>
    <t xml:space="preserve">*Coordinador CLEUS
*Equipo Administrativo </t>
  </si>
  <si>
    <r>
      <t>Acceso a Charlas o capacitaciones gratuitas sobre el SGC.</t>
    </r>
    <r>
      <rPr>
        <b/>
        <sz val="10"/>
        <color theme="1"/>
        <rFont val="Arial Narrow"/>
        <family val="2"/>
      </rPr>
      <t xml:space="preserve"> (Gestión de Aseguramiento de la Calidad Académica - SGC)</t>
    </r>
  </si>
  <si>
    <t>Fomentar la participación de la comunidad en espacios donde se promueva el uso de la segunda lengua.</t>
  </si>
  <si>
    <t>RIESGO / OPORTUNIDAD N° 50</t>
  </si>
  <si>
    <t>RIESGO / OPORTUNIDAD N° 51</t>
  </si>
  <si>
    <t>RIESGO / OPORTUNIDAD N° 52</t>
  </si>
  <si>
    <t>RIESGO / OPORTUNIDAD N° 53</t>
  </si>
  <si>
    <t>RIESGO / OPORTUNIDAD N° 54</t>
  </si>
  <si>
    <t>RIESGO / OPORTUNIDAD N° 55</t>
  </si>
  <si>
    <t>….......</t>
  </si>
  <si>
    <r>
      <t>Identificación de Proyectos de Infraestructura con recursos de estampilla y otras fuentes. (</t>
    </r>
    <r>
      <rPr>
        <b/>
        <sz val="10"/>
        <color theme="1"/>
        <rFont val="Arial Narrow"/>
        <family val="2"/>
      </rPr>
      <t>Planeación Institucional)</t>
    </r>
  </si>
  <si>
    <r>
      <t xml:space="preserve">Aumentar el alcance de la información institucional en el territorio. </t>
    </r>
    <r>
      <rPr>
        <b/>
        <sz val="10"/>
        <rFont val="Arial Narrow"/>
        <family val="2"/>
      </rPr>
      <t>(Comunicación Institucional)</t>
    </r>
  </si>
  <si>
    <t>Publicaciones y piezas gráficas divulgadas</t>
  </si>
  <si>
    <t>Estadísticas de visitas de los usuarios en los canales institucionales</t>
  </si>
  <si>
    <t>Actas de Reunión
Correo electrónico</t>
  </si>
  <si>
    <t>Auditora de Calidad</t>
  </si>
  <si>
    <t>Director del Centro de Diagóstico Médico/Auditora de Calidad</t>
  </si>
  <si>
    <t>Rreconocimiento en el mercado</t>
  </si>
  <si>
    <t>1.reconocimiento en el mercado.
2. oferta de servicios.   
3. lograr contratos con agentes externos.                 4. generar ingresos economicos</t>
  </si>
  <si>
    <t>Enviar correo a la sec general para que cargue informacion correspondeinte a la pagina</t>
  </si>
  <si>
    <t>Trasmisiones en la Emisora y publicaciones en la pagina web</t>
  </si>
  <si>
    <r>
      <t xml:space="preserve">Suspensión definitiva de los servicios que se ofrecen en el Centro de Diagnóstico Médico
</t>
    </r>
    <r>
      <rPr>
        <b/>
        <sz val="10"/>
        <color theme="1"/>
        <rFont val="Arial Narrow"/>
        <family val="2"/>
      </rPr>
      <t>(Extensión y Proyección Social - CDM)</t>
    </r>
  </si>
  <si>
    <t>Infraestructura del Centro Diagnóstico Médico sin concluir.</t>
  </si>
  <si>
    <t>No reporte ante el REPS de los nuevos servicios que se  habiliten en el CDM</t>
  </si>
  <si>
    <t>Incumplimiento en la actualización del portafolio.</t>
  </si>
  <si>
    <t>Incumplimiento de la Resolución 3100 de 2019-Habilitación</t>
  </si>
  <si>
    <t>Solicitar la entrega oportunda de la nueva infraestructura del CDM</t>
  </si>
  <si>
    <t>Realizar la Autoevaluación y actualización del portafolio de servicios.</t>
  </si>
  <si>
    <t>Directora CDM</t>
  </si>
  <si>
    <t>Oficio de solicitud/correo electrónico</t>
  </si>
  <si>
    <t>Numero de Servicios habilitados /Total de servicios.</t>
  </si>
  <si>
    <t>Directora CDM
Auditora CDM</t>
  </si>
  <si>
    <t>Matriz de autoevaluación</t>
  </si>
  <si>
    <t>Habilitación en el REP</t>
  </si>
  <si>
    <t>Modelo de atención basado en APS</t>
  </si>
  <si>
    <t>Atención oportuna con capacidad resolutiva</t>
  </si>
  <si>
    <t>Mayores ingresos económicos</t>
  </si>
  <si>
    <t>Implementación del nuevo modelo de atención</t>
  </si>
  <si>
    <t>Capacitación al talento humano</t>
  </si>
  <si>
    <t>Implementación de modelo de atención</t>
  </si>
  <si>
    <t>ACTAS  DE MESAS DE TRABAJO</t>
  </si>
  <si>
    <t>• Poca o nula articulación con dependencias de la institución que tengan intervención en el marco del proceso misional de Extensión y Proyección Social</t>
  </si>
  <si>
    <t>Sistematización inadecuada de la información por parte de los departamentos, decanaturas y divisiones</t>
  </si>
  <si>
    <t>• Falta de un sistema de información del proceso misional de Extensión y Proyección Social.</t>
  </si>
  <si>
    <t>• Omisión, interferencia, redireccionamiento y poca efectividad de los controles y las evaluaciones del proceso misional de Extensión y Proyección Social.</t>
  </si>
  <si>
    <t>Ampliación de cobertura, financiamiento y respaldo academico</t>
  </si>
  <si>
    <t xml:space="preserve">
Actas
Resoluciones</t>
  </si>
  <si>
    <t>Correos Electronico/Backup</t>
  </si>
  <si>
    <r>
      <rPr>
        <sz val="10"/>
        <color rgb="FFFF0000"/>
        <rFont val="Arial Narrow"/>
        <family val="2"/>
      </rPr>
      <t xml:space="preserve">Informe de autoevaluación no ajustado a la norma. </t>
    </r>
    <r>
      <rPr>
        <b/>
        <sz val="10"/>
        <color theme="1"/>
        <rFont val="Arial Narrow"/>
        <family val="2"/>
      </rPr>
      <t>(Gestión de Aseguramiento de la Calidad - Oficina ACA)</t>
    </r>
  </si>
  <si>
    <t xml:space="preserve">Subjetividad o inconsistencia en la aplicación de los criterios normativos y estandares de calidad en el proceso de autoevaluacion. </t>
  </si>
  <si>
    <t>Desconocimiento de la normatividad vigente institucional y los lineamientos aplicados por el MEN</t>
  </si>
  <si>
    <t>Deficiencia en la recoleccion,consolidacion o validacion de la informacion(evidencias) requeridas por los lineamientos de calidad</t>
  </si>
  <si>
    <t>1. Generacion de un informe que omite el cumplimiento de los requisitos normativos resultando en observaciones o competitudes de los entes reguladores.2.Poco avance en la mejora continua de los procesos
3.Demora en la Obtención de registro calificado y/o la acreditación de alta calidad</t>
  </si>
  <si>
    <t xml:space="preserve">Capacitacion a los equipos de autoevaluacion de las unidadse academicas sobre el modelo institucional y normatividad vigente.  Entrega de material para el proceso de Autoevaluacion. </t>
  </si>
  <si>
    <t xml:space="preserve">Revision de informes de autoevalucion de acuerdo a las guias y plantillas institucionales vigentes. </t>
  </si>
  <si>
    <t>Revisión por parte de la oficina y la unidad academica de la completitud y pertinencia de la informacion consignada en el informe de Autoevaluacion y sus evidencias (anexos) antes de radicar la información en la plataforma disponible por el MEN</t>
  </si>
  <si>
    <t>Profesional Universitario -Jefe de departamento- Equipo de trabajo proceso de autoevaluacion</t>
  </si>
  <si>
    <t xml:space="preserve">Invertir la tendencia de la deserción hacia la permanencia de los estudiantes en programas academicos </t>
  </si>
  <si>
    <r>
      <t xml:space="preserve">Proyectar la creación de programas de posgrado </t>
    </r>
    <r>
      <rPr>
        <b/>
        <sz val="10"/>
        <color theme="1"/>
        <rFont val="Arial Narrow"/>
        <family val="2"/>
      </rPr>
      <t>(Formación - Facultad de Ingeniería)</t>
    </r>
  </si>
  <si>
    <t>Incremento en la competitividad institucional</t>
  </si>
  <si>
    <t>Disponibilidad de recursos institucionales para la financiación de programas de posgrado</t>
  </si>
  <si>
    <t>Incremento en la venta de servicios de posgrado</t>
  </si>
  <si>
    <t>Articular permanentemente con los directivos académicos de la facultad y las oficinas asesoras para el análisis de pertinencia de nuevos programas de posgrado</t>
  </si>
  <si>
    <t>Decano
Jefes de Departamento</t>
  </si>
  <si>
    <r>
      <t>Posibilidad de pérdida de la información</t>
    </r>
    <r>
      <rPr>
        <b/>
        <sz val="10"/>
        <color theme="1"/>
        <rFont val="Arial Narrow"/>
        <family val="2"/>
      </rPr>
      <t xml:space="preserve"> (Gestión del Control)</t>
    </r>
  </si>
  <si>
    <t>Escogencia direccionada de los pares evaluadores</t>
  </si>
  <si>
    <t>Interés particular de los autores</t>
  </si>
  <si>
    <t>Falsas evaluaciones</t>
  </si>
  <si>
    <t>Aprobacion por parte del Comité Editorial de cinco (5) pares evaluadores reconocidos por Minciencias</t>
  </si>
  <si>
    <t>Director Editorial</t>
  </si>
  <si>
    <t>Evaluaciones veraces</t>
  </si>
  <si>
    <r>
      <t xml:space="preserve">Crear una ruta o herramienta que permita el seguimiento del Estado de las devoluciones </t>
    </r>
    <r>
      <rPr>
        <b/>
        <sz val="10"/>
        <rFont val="Arial Narrow"/>
        <family val="2"/>
      </rPr>
      <t>(Gestión Administrativa y Financiera)</t>
    </r>
  </si>
  <si>
    <r>
      <t xml:space="preserve">Dificultad  para compilar la información del  desarrollo de actividades de extensión y proyección social desde las dependencias competentes. </t>
    </r>
    <r>
      <rPr>
        <b/>
        <sz val="10"/>
        <rFont val="Arial Narrow"/>
        <family val="2"/>
      </rPr>
      <t>(Extensión y Proyección Social - División de Extensión y Proyección Social)</t>
    </r>
  </si>
  <si>
    <t xml:space="preserve">1. Coordinar e implementar jornadas de inducción institucional y actividades de integración que promuevan la permanencia estudiantil.
</t>
  </si>
  <si>
    <t>Gestionar la capacitación del personal docente y administrativo en el manejo de TIC y plataformas académicas.</t>
  </si>
  <si>
    <t>Vicerrector Académico
Oficina de Sistemas
Oficina de RRHH</t>
  </si>
  <si>
    <t xml:space="preserve">Vicerrector Académico,apoyo oficina de bienestar 
</t>
  </si>
  <si>
    <t xml:space="preserve">Jefe de Departamento, apoyo  Comite curricular del programa </t>
  </si>
  <si>
    <t>N° de programas virtuales en oferta.</t>
  </si>
  <si>
    <t>Revision de Informes semestrales de los procesos y seguimiento a los mismos por medio de  Porcentaje de acciones de mejora ejecutadas frente al total de acciones planificadas.</t>
  </si>
  <si>
    <t xml:space="preserve">Realiza Estudios de factibilidad </t>
  </si>
  <si>
    <t>Definir las Carga acadèmica o contrataciòn</t>
  </si>
  <si>
    <t>Jefe de Dpto. Docente asignado</t>
  </si>
  <si>
    <t xml:space="preserve">Nº de estudiantes admitidos.  </t>
  </si>
  <si>
    <t xml:space="preserve">Consejo de Facultad. Consejo Académico </t>
  </si>
  <si>
    <t xml:space="preserve">
Actas
Informes</t>
  </si>
  <si>
    <t xml:space="preserve"> Informes de descarga docente</t>
  </si>
  <si>
    <t>No de estudiantes 
en actividades de seguimiento y de inclusión</t>
  </si>
  <si>
    <t xml:space="preserve">Jefe de Dpto. </t>
  </si>
  <si>
    <r>
      <rPr>
        <sz val="10"/>
        <color indexed="8"/>
        <rFont val="Arial Narrow"/>
        <family val="2"/>
      </rPr>
      <t>•</t>
    </r>
    <r>
      <rPr>
        <sz val="10"/>
        <color indexed="8"/>
        <rFont val="Arial"/>
        <family val="2"/>
      </rPr>
      <t xml:space="preserve">	</t>
    </r>
    <r>
      <rPr>
        <sz val="10"/>
        <color indexed="8"/>
        <rFont val="Arial Narrow"/>
        <family val="2"/>
      </rPr>
      <t>Políticas Públicas  de Salud</t>
    </r>
  </si>
  <si>
    <t>Articulación de la interinstitucionalidad e intersectorialidad</t>
  </si>
  <si>
    <r>
      <rPr>
        <sz val="10"/>
        <color indexed="8"/>
        <rFont val="Arial Narrow"/>
        <family val="2"/>
      </rPr>
      <t>•</t>
    </r>
    <r>
      <rPr>
        <sz val="10"/>
        <color indexed="8"/>
        <rFont val="Arial"/>
        <family val="2"/>
      </rPr>
      <t xml:space="preserve">	</t>
    </r>
    <r>
      <rPr>
        <sz val="10"/>
        <color indexed="8"/>
        <rFont val="Arial Narrow"/>
        <family val="2"/>
      </rPr>
      <t xml:space="preserve">Políticas Públicas -de Educación </t>
    </r>
  </si>
  <si>
    <t xml:space="preserve">Mantener los Gestión de convenios Docencia Servicio actualizados </t>
  </si>
  <si>
    <t>Decanatura de la FCS</t>
  </si>
  <si>
    <t>N° de convenios de Docencia Servicio suscritos</t>
  </si>
  <si>
    <r>
      <t xml:space="preserve">Incumplimiento en la planeación de actividades académicas en el periodo vigente </t>
    </r>
    <r>
      <rPr>
        <b/>
        <sz val="10"/>
        <color theme="1"/>
        <rFont val="Arial Narrow"/>
        <family val="2"/>
      </rPr>
      <t>(Formación - Facultad de Educación y Ciencias)</t>
    </r>
  </si>
  <si>
    <t>Traumatismo en la prestación del servicio educativo</t>
  </si>
  <si>
    <t>Establecer,mantener y actualizar un calendario institucional  para la planeación, ejecución y seguimiento de las actividades académicas y formativas, que incluya la programación de eventos, prácticas docentes, prácticas judiciales, pasantías, así como las etapas de entrega, sustentación y evaluación de propuestas y trabajos de grado.
Este calendario deberá articularse con los cronogramas de las facultades y departamentos , garantizando la coordinación entre las áreas académicas, administrativas y de bienestar universitario. Además, deberá contemplar mecanismos de actualización periódica, divulgación oportuna a la comunidad universitaria y seguimiento a su cumplimiento, con el fin de optimizar la gestión del tiempo, prevenir retrasos y asegurar el logro de los objetivos formativos institucionales</t>
  </si>
  <si>
    <t>Decano de la Facultad de Educación y Ciencias</t>
  </si>
  <si>
    <t>Según Calendario vigente</t>
  </si>
  <si>
    <t xml:space="preserve"> Actas de  Consejo academico,Consejo Facultad , Comité Curricular y  Aseguramiento de la Calidad academica</t>
  </si>
  <si>
    <t>Porcentaje de actividades académicas ejecutadas en las fechas programadas según el calendario institucional a través de informes de descargas</t>
  </si>
  <si>
    <r>
      <t xml:space="preserve">Creación de programas de posgrado
</t>
    </r>
    <r>
      <rPr>
        <b/>
        <sz val="10"/>
        <color theme="1"/>
        <rFont val="Arial Narrow"/>
        <family val="2"/>
      </rPr>
      <t>(Formación - Facultad de Educación y Ciencias)</t>
    </r>
  </si>
  <si>
    <t>La necesidad de cualificación profesional en el entorno</t>
  </si>
  <si>
    <t>- Fortalecimiento de la acreditación institucional
- Consolidación de la calidad académica
- Mayor posicionamiento de la universidad en la oferta de formación avanzada. 
- Mayores ingresos por derechos pecuniarios.</t>
  </si>
  <si>
    <t>La creciente demanda de formación avanzada en diferentes áreas del conocimiento</t>
  </si>
  <si>
    <t>Prestigio y reconocimiento institucional</t>
  </si>
  <si>
    <t>Contrinbución directa a los procesos de acreditación institucional, fortalecen la calidad educativa</t>
  </si>
  <si>
    <r>
      <t xml:space="preserve">Relacion con el sector externo desde la extensión y proyección social
</t>
    </r>
    <r>
      <rPr>
        <b/>
        <sz val="10"/>
        <rFont val="Arial Narrow"/>
        <family val="2"/>
      </rPr>
      <t>(Formación - Facultad de Educación y Ciencias)</t>
    </r>
  </si>
  <si>
    <t>Demandas sociales y productivas del territorio que requieren soluciones basadas en conocimiento.</t>
  </si>
  <si>
    <t>Ampliación de la articulación universidad–sociedad, fortalecimiento de la proyección social y generación de impacto comunitario a través de proyectos conjuntos y transferencia de conocimiento.</t>
  </si>
  <si>
    <t>Oportunidades de cooperación con sector público, privado y comunitario (convocatorias, alianzas)..</t>
  </si>
  <si>
    <t>Realizar estudios y análisis previos para identificar la necesidad de creación del programa.</t>
  </si>
  <si>
    <t>Estructurar las condiciones de calidad del programa con apoyo de asesoría y acompañamiento (lineamientos, perfiles, currículo, evidencias).</t>
  </si>
  <si>
    <t>Diseño del portafolio de servicios</t>
  </si>
  <si>
    <t>Gestión de convenios (marco y específicos).</t>
  </si>
  <si>
    <t>Programa de prácticas/pasantías/judicatura con aliados.</t>
  </si>
  <si>
    <t>Transferencia de conocimiento</t>
  </si>
  <si>
    <r>
      <rPr>
        <sz val="10"/>
        <rFont val="Arial Narrow"/>
        <family val="2"/>
      </rPr>
      <t xml:space="preserve">- Jefes de Departamento
</t>
    </r>
  </si>
  <si>
    <t>Estudio de necesidad.</t>
  </si>
  <si>
    <t>Nuevos programas de posgrados radicados y aprobados por MEN con Registro Calificado vigente.</t>
  </si>
  <si>
    <t>- Jefes de Departamento - 'Oficina de aseguramiento de la calidad academica</t>
  </si>
  <si>
    <t>Documento Maestro del Programa</t>
  </si>
  <si>
    <t>Inicio de cada semestre</t>
  </si>
  <si>
    <t>Final de cada semestre</t>
  </si>
  <si>
    <t>- Documento maestro del Portafolio (PDF) con descripción y público objetivo.
- Base de datos inicial de aliados y clientes potenciales</t>
  </si>
  <si>
    <t>Número de convenios gestionados e implementados con actores del sector público, privado y comunitario por período académico.</t>
  </si>
  <si>
    <t>- Mapa de actores y oportunidades (público, privado y comunitario).</t>
  </si>
  <si>
    <t>- Acuerdos con aliados que aseguren plazas.
- Banco de plazas</t>
  </si>
  <si>
    <t xml:space="preserve">- Jefes de departamento.
</t>
  </si>
  <si>
    <t>Inicio de cada anualidad</t>
  </si>
  <si>
    <t>Final de cada anualidad</t>
  </si>
  <si>
    <t>- Portafolio de proyectos de extensión.
- Plan de talleres/capacitaciones para comunidades y sectores productivos.
- Acuerdos/licencias de transferencia (cuando aplique Propiedad Intelectual).
Publicaciones de divulgación y casos de éxito (fichas y videos).</t>
  </si>
  <si>
    <t>Poca disponibilidad de recursos bibliográficos con relación al crecimiento de la población académica.</t>
  </si>
  <si>
    <t>Recomendar la adquisición de nuevo  material bibliográfico.</t>
  </si>
  <si>
    <t>Redistribuir espacios para garantizar entornos funcionales para los usuarios.</t>
  </si>
  <si>
    <t>Solicitar el suministro de equipos de cómputo para operatividad en las funciones propias de la biblioteca.</t>
  </si>
  <si>
    <t>Solicitar contratación de personal para atención de algunas áreas operativas de la División de Bibliotecas.</t>
  </si>
  <si>
    <t>..\..\Evidencias 2025_1\Solicitud dotación equipos cómputo</t>
  </si>
  <si>
    <t>..\..\Evidencias 2025_1\Solicitudes personal para biblioteca</t>
  </si>
  <si>
    <t>..\..\Evidencias 2025_1\Solcitud equipos audiovisuales</t>
  </si>
  <si>
    <t>..\..\Evidencias 2025_1\Correo  a Jefes Dpto - Solicitud de información bibliográfica_necesidades.pdf</t>
  </si>
  <si>
    <t>Director de la División de Bibliotecas - Funcionarios</t>
  </si>
  <si>
    <t>..\..\Evidencias 2025_1\Solicitud espacios nuevos biblioteca</t>
  </si>
  <si>
    <t>Falta de verificación documental o error en el proceso de ponderación</t>
  </si>
  <si>
    <t xml:space="preserve">Parametrizacion para que los docentes realicen el cargue de notas producto de habilitaciones, y/o reporte de notas, o reportar al centro de admisiones solo por medio de formatos autorizados y firmados por las partes intervinientes (docentes, jefe de departamento) </t>
  </si>
  <si>
    <t>Registro interno de las acciones realizadas en la plataforma académica Academusoft por cada usuario adscrito al Centro de Admisiones</t>
  </si>
  <si>
    <t xml:space="preserve">Registros en el Modulo de corrección de notas. </t>
  </si>
  <si>
    <r>
      <t xml:space="preserve">Fuga o exposición de datos personales </t>
    </r>
    <r>
      <rPr>
        <b/>
        <sz val="10"/>
        <rFont val="Arial Narrow"/>
        <family val="2"/>
      </rPr>
      <t>(Formación - Centro de Admisiones, Registro y Control académico)</t>
    </r>
  </si>
  <si>
    <t>Deficiente gestión de seguridad informática</t>
  </si>
  <si>
    <t>Sanciones por incumplir Ley 1581 de 2012</t>
  </si>
  <si>
    <t xml:space="preserve">Realizar verificacion durante el proceso de matricula y estar a tentos a reportes </t>
  </si>
  <si>
    <t xml:space="preserve">Correos electrónicos enviados a los jefes de las divisiones responsables, estudiantes y relacion en excel </t>
  </si>
  <si>
    <t>seguridad de datos personales</t>
  </si>
  <si>
    <r>
      <t xml:space="preserve">Digitalización y automatización de trámites </t>
    </r>
    <r>
      <rPr>
        <b/>
        <sz val="10"/>
        <color theme="1"/>
        <rFont val="Arial Narrow"/>
        <family val="2"/>
      </rPr>
      <t>(Formación - Centro de Admisiones, Registro y Control académico)</t>
    </r>
  </si>
  <si>
    <t>Política institucional de transformación digital</t>
  </si>
  <si>
    <t>Optimización de tiempos y reducción de errores</t>
  </si>
  <si>
    <t>Parametrizacion en las plataformas para la realizacion de procesos en estos medios</t>
  </si>
  <si>
    <t>Ejecucion de procesos en plataformas e instructivos de procesos</t>
  </si>
  <si>
    <t>Trámites Digitalizados y automatizados</t>
  </si>
  <si>
    <r>
      <t xml:space="preserve">Fortalecer atención virtual a estudiantes </t>
    </r>
    <r>
      <rPr>
        <b/>
        <sz val="10"/>
        <color theme="1"/>
        <rFont val="Arial Narrow"/>
        <family val="2"/>
      </rPr>
      <t>(Formación - Centro de Admisiones, Registro y Control Académico)</t>
    </r>
  </si>
  <si>
    <t>Uso extendido de TIC por parte de aspirantes</t>
  </si>
  <si>
    <t>Mayor satisfacción y eficiencia en procesos</t>
  </si>
  <si>
    <t>Implementacion de correos, pagina y redes sociales y demas canales  institucinales</t>
  </si>
  <si>
    <t xml:space="preserve">Divulgacion de informacion por medios virtuales institucionales </t>
  </si>
  <si>
    <t>Atención virtual a estudiantes fortalecida</t>
  </si>
  <si>
    <t>Conflicto de intereses</t>
  </si>
  <si>
    <t xml:space="preserve">Mala reputacion Institucional y procesos disciplinarios. </t>
  </si>
  <si>
    <t>Cohecho</t>
  </si>
  <si>
    <t xml:space="preserve">Toma de decisiones para la selección de proyectos de investigacion a traves del Comité Central de Investigacion. </t>
  </si>
  <si>
    <t>Directir de la DIUS</t>
  </si>
  <si>
    <t xml:space="preserve">Numero de proyectos de investigacion seleccionados y asignados. </t>
  </si>
  <si>
    <t>Según convocatoria</t>
  </si>
  <si>
    <t>Correspondencia</t>
  </si>
  <si>
    <t>N° de jovenes investigadores inscritos en la convocatoria de jóvenes investigadores</t>
  </si>
  <si>
    <t>Inventario físico mensual</t>
  </si>
  <si>
    <t>Numero de inconsistencias Encontradas en el Inventario de la dependencia.</t>
  </si>
  <si>
    <r>
      <t>Incumplimiento normativo en materia de Tecnologías de la Información. (</t>
    </r>
    <r>
      <rPr>
        <b/>
        <sz val="10"/>
        <rFont val="Arial Narrow"/>
        <family val="2"/>
      </rPr>
      <t>Gestión de Tecnología e Informática)</t>
    </r>
  </si>
  <si>
    <t>Normas internas desactualizadas respecto a ley y estándares modernos.</t>
  </si>
  <si>
    <t>Riesgos legales, mala implementación de servicios.</t>
  </si>
  <si>
    <t>Actualización del marco normativo TI (Seguridad, Datos, Software, uso de aplicaciones).</t>
  </si>
  <si>
    <t xml:space="preserve">Equipo de funcionarios de sistemas </t>
  </si>
  <si>
    <t>Acuerdos / Resoluciones Aprobadas</t>
  </si>
  <si>
    <t xml:space="preserve">Numero de Normas, Resoluciones, circulares Gestionadas en el Marco normativo de TI </t>
  </si>
  <si>
    <t>Escogencia direccionada de los pares evaluadores (Editorial)</t>
  </si>
  <si>
    <r>
      <t xml:space="preserve">Escogencia direccionada de los pares evaluadores </t>
    </r>
    <r>
      <rPr>
        <b/>
        <sz val="10"/>
        <rFont val="Arial Narrow"/>
        <family val="2"/>
      </rPr>
      <t>(Editorial)</t>
    </r>
  </si>
  <si>
    <t>Equipos desactualizados, sin renovación periódica.</t>
  </si>
  <si>
    <t>Atrasos, baja productividad</t>
  </si>
  <si>
    <t>Plan institucional de renovación tecnológica a 5 años.</t>
  </si>
  <si>
    <t>Inventario con clasificación crítica por dependencia.</t>
  </si>
  <si>
    <t>Plan Instutcional de renovacion</t>
  </si>
  <si>
    <t xml:space="preserve">Identificación de Potenciales equipos para cambio.  </t>
  </si>
  <si>
    <t xml:space="preserve">Equipo Tecnico de la divison </t>
  </si>
  <si>
    <t>Inventario de clasificacion de vida util</t>
  </si>
  <si>
    <t>La Facultad tiene estudiantes adelantando estudios de Alto Nivel en el exterior que pueden generar relacionamiento y articulación con Universidades del Exterior</t>
  </si>
  <si>
    <t>Gestión Articulada con la Oficina de Posgrados y Relaciones Internacionales de Intercambio de Docentes y Estudiantes con Universidades del Exterior (Movilidad Entrante y Saliente)</t>
  </si>
  <si>
    <t>Decano y 
jefes de departamentos de  FACEA</t>
  </si>
  <si>
    <t>Incremento de actividades de internacionalización, mejoramiento de indicadores, que garanticen por lo menos dos movilidades de entrada y una de salida por año</t>
  </si>
  <si>
    <r>
      <t xml:space="preserve">Conservación de la Acreditación de Alta Calidad del Programa de Administración de Empresas. </t>
    </r>
    <r>
      <rPr>
        <b/>
        <sz val="10"/>
        <rFont val="Arial Narrow"/>
        <family val="2"/>
      </rPr>
      <t>(Formación - Facultad Ciencias Económicas y Administrativas)</t>
    </r>
  </si>
  <si>
    <t>Conservación de la Condición de Programa Acreditado</t>
  </si>
  <si>
    <r>
      <rPr>
        <b/>
        <sz val="12"/>
        <color theme="1"/>
        <rFont val="Arial Narrow"/>
        <family val="2"/>
      </rPr>
      <t>Número de Personas:</t>
    </r>
    <r>
      <rPr>
        <sz val="10"/>
        <color theme="1"/>
        <rFont val="Arial Narrow"/>
        <family val="2"/>
      </rPr>
      <t xml:space="preserve"> desde el periodo 2022-1 se descargó a Docentes de Planta para realizar el proceso de Autoevaluación</t>
    </r>
  </si>
  <si>
    <t>Interconexión asincrónica de información, de Matrículas Financieras y Académicas con el Campus Virtual</t>
  </si>
  <si>
    <t>Proponer a la alta dirección garantizar mayor estabilidad en Cargos de Dirección Académica de la FACEA</t>
  </si>
  <si>
    <t>Certificación de Acreditación de Alta Calidad vigente en el Largo Plazo</t>
  </si>
  <si>
    <t>Programas Contextualizados a cambios del entorno y que permitan la doble Titulación entre Especializaciones y Maestrías, que garantizan mayor demanda</t>
  </si>
  <si>
    <t xml:space="preserve">Decano y 
jefes de departamentos de  FACEA </t>
  </si>
  <si>
    <r>
      <t xml:space="preserve">Disminución de demanda de los programa de Posgrado
</t>
    </r>
    <r>
      <rPr>
        <b/>
        <sz val="10"/>
        <rFont val="Arial Narrow"/>
        <family val="2"/>
      </rPr>
      <t>(Formación - Facultad de Ciencias Económicas y Administrativas)</t>
    </r>
  </si>
  <si>
    <t>Material de Difusión, Promoción y  Publicidad de los programas de Posgrado</t>
  </si>
  <si>
    <t>La dificultad para el cumplimiento del punto de equilibrio ha generado constantes modificaciones al calendario Académico</t>
  </si>
  <si>
    <t>Garantizar mayor y eficiente promoción de las ofertas de los programas.de posgrado</t>
  </si>
  <si>
    <t>Visitas Institucionales de Promoción y difución de los programas</t>
  </si>
  <si>
    <t>Desequilibrio Económico de la Facultad y por consiguiente de la Universidad</t>
  </si>
  <si>
    <r>
      <t xml:space="preserve">Construccion del polideportivo Universidad de Sucre </t>
    </r>
    <r>
      <rPr>
        <b/>
        <sz val="10"/>
        <color theme="1"/>
        <rFont val="Arial Narrow"/>
        <family val="2"/>
      </rPr>
      <t>(Gestión de Bienestar)</t>
    </r>
  </si>
  <si>
    <r>
      <t xml:space="preserve">Disminución progresiva del rendimiento y confiabilidad de la infraestructura tecnológica institucional </t>
    </r>
    <r>
      <rPr>
        <b/>
        <sz val="10"/>
        <rFont val="Arial Narrow"/>
        <family val="2"/>
      </rPr>
      <t>(Gestión de Tecnología e Informática)</t>
    </r>
  </si>
  <si>
    <t>Traslado o salida de bienes de la Institución sin la debida autorización para beneficio propio o un particular</t>
  </si>
  <si>
    <t>Enero de 2026</t>
  </si>
  <si>
    <t>Diciembre de 2026</t>
  </si>
  <si>
    <t>Enero de 2026 (Trimestral)</t>
  </si>
  <si>
    <t>Feb. 2026</t>
  </si>
  <si>
    <t>Dic. 2026</t>
  </si>
  <si>
    <t xml:space="preserve"> 30/06/2026</t>
  </si>
  <si>
    <t>31/012/2026</t>
  </si>
  <si>
    <t>29/02/2026</t>
  </si>
  <si>
    <t xml:space="preserve"> 15/01/2026</t>
  </si>
  <si>
    <t xml:space="preserve"> 20/12/2026</t>
  </si>
  <si>
    <t>Febrero de 2026</t>
  </si>
  <si>
    <r>
      <t xml:space="preserve">Reforzar la internacionalización de estudiantes y docentes con ampliación de objetivos y actividades a desempeñar </t>
    </r>
    <r>
      <rPr>
        <b/>
        <sz val="10"/>
        <color theme="1"/>
        <rFont val="Arial Narrow"/>
        <family val="2"/>
      </rPr>
      <t>(Formación - Facultad de Ciencia Económicas y Administrativas)</t>
    </r>
  </si>
  <si>
    <r>
      <t xml:space="preserve">Disminución progresiva del rendimiento y confiabilidad de la infraestructura tecnológica institucional </t>
    </r>
    <r>
      <rPr>
        <b/>
        <sz val="10"/>
        <color theme="1"/>
        <rFont val="Arial Narrow"/>
        <family val="2"/>
      </rPr>
      <t>(Gestión de Tecnología e Informática)</t>
    </r>
  </si>
  <si>
    <r>
      <t>Incumplimiento normativo en materia de Tecnologías de la Información.</t>
    </r>
    <r>
      <rPr>
        <b/>
        <sz val="10"/>
        <color theme="1"/>
        <rFont val="Arial Narrow"/>
        <family val="2"/>
      </rPr>
      <t xml:space="preserve"> (Gestión de Tecnología e Informática)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</si>
</sst>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47"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
      <sz val="9"/>
      <color theme="1"/>
      <name val="Arial Narrow"/>
      <family val="2"/>
    </font>
    <font>
      <sz val="11"/>
      <color rgb="FFFF0000"/>
      <name val="Calibri"/>
      <family val="2"/>
      <scheme val="minor"/>
    </font>
    <font>
      <sz val="10"/>
      <color rgb="FF000000"/>
      <name val="Arial Narrow"/>
      <family val="2"/>
    </font>
    <font>
      <sz val="12"/>
      <color theme="1"/>
      <name val="Arial Narrow"/>
      <family val="2"/>
    </font>
    <font>
      <sz val="10"/>
      <color indexed="8"/>
      <name val="Arial Narrow"/>
      <family val="2"/>
    </font>
    <font>
      <sz val="10"/>
      <color indexed="8"/>
      <name val="Arial"/>
      <family val="2"/>
    </font>
    <font>
      <b/>
      <sz val="12"/>
      <color theme="1"/>
      <name val="Arial Narrow"/>
      <family val="2"/>
    </font>
  </fonts>
  <fills count="16">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rgb="FF00B0F0"/>
        <bgColor indexed="64"/>
      </patternFill>
    </fill>
    <fill>
      <patternFill patternType="solid">
        <fgColor theme="0" tint="-0.499984740745262"/>
        <bgColor indexed="64"/>
      </patternFill>
    </fill>
    <fill>
      <patternFill patternType="solid">
        <fgColor theme="9"/>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s>
  <cellStyleXfs count="2">
    <xf numFmtId="0" fontId="0" fillId="0" borderId="0"/>
    <xf numFmtId="0" fontId="17" fillId="0" borderId="0" applyNumberFormat="0" applyFill="0" applyBorder="0" applyAlignment="0" applyProtection="0"/>
  </cellStyleXfs>
  <cellXfs count="516">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33" fillId="0" borderId="37" xfId="0" applyFont="1" applyBorder="1" applyAlignment="1">
      <alignment horizontal="center" vertical="center" wrapText="1"/>
    </xf>
    <xf numFmtId="0" fontId="12" fillId="0" borderId="8" xfId="0" applyFont="1" applyBorder="1" applyAlignment="1">
      <alignment vertical="center" wrapText="1"/>
    </xf>
    <xf numFmtId="0" fontId="30" fillId="0" borderId="1" xfId="0" applyFont="1" applyBorder="1" applyAlignment="1">
      <alignment horizontal="left" vertical="center" wrapText="1"/>
    </xf>
    <xf numFmtId="0" fontId="12" fillId="0" borderId="0" xfId="0" applyFont="1"/>
    <xf numFmtId="0" fontId="12" fillId="0" borderId="34" xfId="0" applyFont="1" applyBorder="1" applyAlignment="1">
      <alignment horizontal="left" vertical="center" wrapText="1"/>
    </xf>
    <xf numFmtId="0" fontId="33" fillId="0" borderId="37" xfId="0" applyFont="1" applyBorder="1" applyAlignment="1">
      <alignment horizontal="center" vertical="center"/>
    </xf>
    <xf numFmtId="0" fontId="37" fillId="0" borderId="37" xfId="0" applyFont="1" applyBorder="1"/>
    <xf numFmtId="0" fontId="39" fillId="0" borderId="1" xfId="0" applyFont="1" applyBorder="1" applyAlignment="1">
      <alignment horizontal="center" vertical="center" wrapText="1"/>
    </xf>
    <xf numFmtId="0" fontId="38" fillId="0" borderId="1" xfId="0" applyFont="1" applyBorder="1"/>
    <xf numFmtId="14" fontId="29" fillId="0" borderId="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12" fillId="0" borderId="8" xfId="0" applyFont="1" applyBorder="1" applyAlignment="1">
      <alignment horizontal="left" vertical="center" wrapText="1"/>
    </xf>
    <xf numFmtId="14" fontId="30" fillId="0" borderId="1" xfId="0" applyNumberFormat="1" applyFont="1" applyBorder="1" applyAlignment="1">
      <alignment horizontal="left" vertical="center" wrapText="1"/>
    </xf>
    <xf numFmtId="0" fontId="0" fillId="0" borderId="1" xfId="0" applyBorder="1" applyAlignment="1">
      <alignment horizontal="left"/>
    </xf>
    <xf numFmtId="17" fontId="12" fillId="0" borderId="1" xfId="0" applyNumberFormat="1" applyFont="1" applyBorder="1" applyAlignment="1">
      <alignment horizontal="left" vertical="center" wrapText="1"/>
    </xf>
    <xf numFmtId="0" fontId="38" fillId="0" borderId="1" xfId="0" applyFont="1" applyBorder="1" applyAlignment="1">
      <alignment horizontal="left"/>
    </xf>
    <xf numFmtId="14" fontId="12" fillId="12" borderId="1" xfId="0" applyNumberFormat="1" applyFont="1" applyFill="1" applyBorder="1" applyAlignment="1">
      <alignment horizontal="left" vertical="center" wrapText="1"/>
    </xf>
    <xf numFmtId="17" fontId="30" fillId="0" borderId="1"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37" fillId="0" borderId="37" xfId="0" applyFont="1" applyBorder="1" applyAlignment="1">
      <alignment horizontal="left"/>
    </xf>
    <xf numFmtId="0" fontId="0" fillId="0" borderId="0" xfId="0" applyAlignment="1">
      <alignment horizontal="left"/>
    </xf>
    <xf numFmtId="0" fontId="0" fillId="8" borderId="0" xfId="0" applyFill="1"/>
    <xf numFmtId="0" fontId="12" fillId="0" borderId="36" xfId="0" applyFont="1" applyBorder="1" applyAlignment="1">
      <alignment vertical="center" wrapText="1"/>
    </xf>
    <xf numFmtId="0" fontId="29" fillId="0" borderId="12" xfId="0" applyFont="1" applyBorder="1" applyAlignment="1">
      <alignment horizontal="left" vertical="center" wrapText="1"/>
    </xf>
    <xf numFmtId="0" fontId="29" fillId="0" borderId="1" xfId="0" applyFont="1" applyBorder="1" applyAlignment="1">
      <alignment horizontal="center" vertical="center" wrapText="1"/>
    </xf>
    <xf numFmtId="0" fontId="17" fillId="0" borderId="0" xfId="1" applyBorder="1" applyAlignment="1">
      <alignment horizontal="center" vertical="center"/>
    </xf>
    <xf numFmtId="0" fontId="35" fillId="0" borderId="0" xfId="0" applyFont="1" applyAlignment="1">
      <alignment vertical="center" wrapText="1"/>
    </xf>
    <xf numFmtId="0" fontId="12" fillId="0" borderId="38" xfId="0" applyFont="1" applyBorder="1" applyAlignment="1">
      <alignment horizontal="left" vertical="center" wrapText="1"/>
    </xf>
    <xf numFmtId="0" fontId="12" fillId="0" borderId="38" xfId="0" applyFont="1" applyBorder="1" applyAlignment="1">
      <alignment vertical="center" wrapText="1"/>
    </xf>
    <xf numFmtId="0" fontId="16" fillId="2" borderId="1" xfId="0" applyFont="1" applyFill="1" applyBorder="1" applyAlignment="1">
      <alignment horizontal="left" vertical="center"/>
    </xf>
    <xf numFmtId="0" fontId="16" fillId="4" borderId="0" xfId="0" applyFont="1" applyFill="1" applyAlignment="1">
      <alignment horizontal="center"/>
    </xf>
    <xf numFmtId="14" fontId="30" fillId="0" borderId="11" xfId="0" applyNumberFormat="1" applyFont="1" applyBorder="1" applyAlignment="1">
      <alignment horizontal="left" vertical="center" wrapText="1"/>
    </xf>
    <xf numFmtId="0" fontId="0" fillId="0" borderId="22" xfId="0" applyBorder="1" applyAlignment="1">
      <alignment horizontal="center"/>
    </xf>
    <xf numFmtId="0" fontId="0" fillId="13" borderId="0" xfId="0" applyFill="1"/>
    <xf numFmtId="0" fontId="29" fillId="12" borderId="1" xfId="0" applyFont="1" applyFill="1" applyBorder="1" applyAlignment="1">
      <alignment horizontal="left" vertical="center" wrapText="1"/>
    </xf>
    <xf numFmtId="0" fontId="29" fillId="12" borderId="1" xfId="0" applyFont="1" applyFill="1" applyBorder="1" applyAlignment="1">
      <alignment vertical="center" wrapText="1"/>
    </xf>
    <xf numFmtId="0" fontId="30" fillId="12" borderId="1" xfId="0" applyFont="1" applyFill="1" applyBorder="1" applyAlignment="1">
      <alignment vertic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9" xfId="0" applyFont="1" applyBorder="1" applyAlignment="1">
      <alignment horizontal="center" vertical="center" wrapText="1"/>
    </xf>
    <xf numFmtId="14" fontId="34" fillId="0" borderId="1" xfId="0" applyNumberFormat="1" applyFont="1" applyBorder="1" applyAlignment="1">
      <alignment horizontal="left" vertical="center" wrapText="1"/>
    </xf>
    <xf numFmtId="164" fontId="30" fillId="0" borderId="37" xfId="0" applyNumberFormat="1" applyFont="1" applyBorder="1" applyAlignment="1">
      <alignment horizontal="left" vertical="center" wrapText="1"/>
    </xf>
    <xf numFmtId="0" fontId="0" fillId="0" borderId="1" xfId="0" applyBorder="1" applyAlignment="1">
      <alignment horizontal="center"/>
    </xf>
    <xf numFmtId="0" fontId="30" fillId="0" borderId="12" xfId="0" applyFont="1" applyBorder="1" applyAlignment="1">
      <alignment horizontal="center" vertical="center" wrapText="1"/>
    </xf>
    <xf numFmtId="0" fontId="12" fillId="14" borderId="1" xfId="0" applyFont="1" applyFill="1" applyBorder="1" applyAlignment="1">
      <alignment horizontal="center" vertical="center"/>
    </xf>
    <xf numFmtId="164" fontId="12" fillId="0" borderId="37" xfId="0" applyNumberFormat="1" applyFont="1" applyBorder="1" applyAlignment="1">
      <alignment horizontal="center" vertical="center" wrapText="1"/>
    </xf>
    <xf numFmtId="0" fontId="12" fillId="0" borderId="37" xfId="0" applyFont="1" applyBorder="1" applyAlignment="1">
      <alignment horizontal="center" vertical="center" wrapText="1"/>
    </xf>
    <xf numFmtId="0" fontId="37" fillId="0" borderId="37" xfId="0" applyFont="1" applyBorder="1" applyAlignment="1">
      <alignment horizontal="center"/>
    </xf>
    <xf numFmtId="14" fontId="12" fillId="0" borderId="1" xfId="0" applyNumberFormat="1" applyFont="1" applyBorder="1" applyAlignment="1">
      <alignment horizontal="center" vertical="center" wrapText="1"/>
    </xf>
    <xf numFmtId="0" fontId="41" fillId="0" borderId="1" xfId="0" applyFont="1" applyBorder="1"/>
    <xf numFmtId="0" fontId="38" fillId="0" borderId="1" xfId="0" applyFont="1" applyBorder="1" applyAlignment="1">
      <alignment horizontal="center"/>
    </xf>
    <xf numFmtId="0" fontId="29" fillId="0" borderId="45" xfId="0" applyFont="1" applyBorder="1" applyAlignment="1">
      <alignment vertical="center" wrapText="1"/>
    </xf>
    <xf numFmtId="0" fontId="30" fillId="12" borderId="1" xfId="0" applyFont="1" applyFill="1" applyBorder="1" applyAlignment="1">
      <alignment horizontal="left" vertical="center" wrapText="1"/>
    </xf>
    <xf numFmtId="14" fontId="30" fillId="12" borderId="1" xfId="0" applyNumberFormat="1" applyFont="1" applyFill="1" applyBorder="1" applyAlignment="1">
      <alignment horizontal="left" vertical="center" wrapText="1"/>
    </xf>
    <xf numFmtId="14" fontId="42" fillId="0" borderId="1" xfId="0" applyNumberFormat="1" applyFont="1" applyBorder="1" applyAlignment="1">
      <alignment horizontal="center" vertical="center" wrapText="1"/>
    </xf>
    <xf numFmtId="14" fontId="42" fillId="0" borderId="11" xfId="0" applyNumberFormat="1" applyFont="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vertical="center"/>
    </xf>
    <xf numFmtId="0" fontId="12" fillId="0" borderId="1" xfId="0" applyFont="1" applyBorder="1" applyAlignment="1">
      <alignment horizontal="left" vertical="center" wrapText="1"/>
    </xf>
    <xf numFmtId="0" fontId="29" fillId="0" borderId="1" xfId="0" applyFont="1" applyBorder="1" applyAlignment="1">
      <alignment horizontal="left" vertical="center" wrapText="1"/>
    </xf>
    <xf numFmtId="14" fontId="29" fillId="0" borderId="1" xfId="0" applyNumberFormat="1" applyFont="1" applyBorder="1" applyAlignment="1">
      <alignment vertical="center" wrapText="1"/>
    </xf>
    <xf numFmtId="14" fontId="29" fillId="0" borderId="11" xfId="0" applyNumberFormat="1"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4" fillId="0" borderId="1" xfId="0" applyFont="1" applyBorder="1" applyAlignment="1">
      <alignment horizontal="center" vertical="center" wrapText="1"/>
    </xf>
    <xf numFmtId="0" fontId="0" fillId="0" borderId="0" xfId="0" applyFill="1" applyBorder="1"/>
    <xf numFmtId="17"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0" fillId="0" borderId="1" xfId="0" applyBorder="1" applyAlignment="1">
      <alignment horizontal="center"/>
    </xf>
    <xf numFmtId="0" fontId="29" fillId="0" borderId="1" xfId="0" applyFont="1" applyBorder="1" applyAlignment="1">
      <alignment horizontal="left" vertical="center" wrapText="1"/>
    </xf>
    <xf numFmtId="0" fontId="29" fillId="0" borderId="37" xfId="0" applyFont="1" applyBorder="1" applyAlignment="1">
      <alignment horizontal="left" vertical="center" wrapText="1"/>
    </xf>
    <xf numFmtId="0" fontId="43" fillId="0" borderId="1" xfId="0" applyFont="1" applyBorder="1" applyAlignment="1">
      <alignment vertical="center" wrapText="1"/>
    </xf>
    <xf numFmtId="0" fontId="30" fillId="0" borderId="1" xfId="0" applyFont="1" applyBorder="1" applyAlignment="1">
      <alignment horizontal="left" vertical="center" wrapText="1"/>
    </xf>
    <xf numFmtId="0" fontId="0" fillId="0" borderId="1" xfId="0" applyBorder="1" applyAlignment="1">
      <alignment horizontal="center"/>
    </xf>
    <xf numFmtId="0" fontId="4" fillId="0" borderId="1" xfId="0" applyFont="1" applyBorder="1" applyAlignment="1">
      <alignment horizontal="center" vertical="center" wrapText="1"/>
    </xf>
    <xf numFmtId="0" fontId="29" fillId="0" borderId="1" xfId="0" applyFont="1" applyBorder="1" applyAlignment="1">
      <alignment vertical="top" wrapText="1"/>
    </xf>
    <xf numFmtId="0" fontId="4" fillId="0" borderId="1" xfId="0" applyFont="1" applyFill="1" applyBorder="1" applyAlignment="1">
      <alignment horizontal="center" vertical="center" wrapText="1"/>
    </xf>
    <xf numFmtId="17" fontId="12" fillId="0" borderId="1" xfId="0" applyNumberFormat="1" applyFont="1" applyBorder="1" applyAlignment="1">
      <alignment vertical="center" wrapText="1"/>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17" fontId="29"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14" fontId="12" fillId="0" borderId="1" xfId="0" applyNumberFormat="1" applyFont="1" applyBorder="1" applyAlignment="1">
      <alignment horizontal="center" vertical="center" wrapText="1"/>
    </xf>
    <xf numFmtId="0" fontId="0" fillId="0" borderId="0" xfId="0" applyFill="1" applyAlignment="1">
      <alignment horizontal="center"/>
    </xf>
    <xf numFmtId="0" fontId="0" fillId="0" borderId="0" xfId="0" applyFill="1"/>
    <xf numFmtId="0" fontId="39"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29" fillId="0" borderId="1" xfId="0" applyFont="1" applyBorder="1" applyAlignment="1">
      <alignment horizontal="left" vertical="center" wrapText="1"/>
    </xf>
    <xf numFmtId="0" fontId="30" fillId="0" borderId="1" xfId="0" quotePrefix="1" applyFont="1" applyBorder="1" applyAlignment="1">
      <alignment horizontal="left" vertical="center" wrapText="1"/>
    </xf>
    <xf numFmtId="0" fontId="29" fillId="0" borderId="1" xfId="0" quotePrefix="1" applyFont="1" applyBorder="1" applyAlignment="1">
      <alignment horizontal="left" vertical="center" wrapText="1"/>
    </xf>
    <xf numFmtId="0" fontId="12" fillId="0" borderId="1" xfId="0" quotePrefix="1" applyFont="1" applyBorder="1" applyAlignment="1">
      <alignment horizontal="left" vertical="center" wrapText="1"/>
    </xf>
    <xf numFmtId="0" fontId="12" fillId="0" borderId="1" xfId="0" quotePrefix="1" applyFont="1" applyBorder="1" applyAlignment="1">
      <alignment vertical="center" wrapText="1"/>
    </xf>
    <xf numFmtId="0" fontId="29"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14" fontId="12" fillId="0" borderId="1" xfId="0" applyNumberFormat="1" applyFont="1" applyFill="1" applyBorder="1" applyAlignment="1">
      <alignment horizontal="center" vertical="center" wrapText="1"/>
    </xf>
    <xf numFmtId="0" fontId="17" fillId="0" borderId="1" xfId="1" applyFill="1" applyBorder="1" applyAlignment="1">
      <alignment horizontal="center" vertical="center" wrapText="1"/>
    </xf>
    <xf numFmtId="0" fontId="17" fillId="0" borderId="1" xfId="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Font="1" applyAlignment="1"/>
    <xf numFmtId="0" fontId="12" fillId="0" borderId="46" xfId="0" applyFont="1" applyBorder="1" applyAlignment="1">
      <alignment horizontal="left" vertical="center" wrapText="1"/>
    </xf>
    <xf numFmtId="0" fontId="12" fillId="0" borderId="47" xfId="0" applyFont="1" applyBorder="1" applyAlignment="1">
      <alignment vertical="center" wrapText="1"/>
    </xf>
    <xf numFmtId="164" fontId="12" fillId="0" borderId="34" xfId="0" applyNumberFormat="1" applyFont="1" applyBorder="1" applyAlignment="1">
      <alignment horizontal="center" vertical="center" wrapText="1"/>
    </xf>
    <xf numFmtId="0" fontId="12" fillId="0" borderId="42" xfId="0" applyFont="1" applyBorder="1" applyAlignment="1">
      <alignment vertical="center" wrapText="1"/>
    </xf>
    <xf numFmtId="0" fontId="37" fillId="0" borderId="37" xfId="0" applyFont="1" applyBorder="1" applyAlignment="1">
      <alignment horizontal="center" vertical="center"/>
    </xf>
    <xf numFmtId="0" fontId="12" fillId="0" borderId="48" xfId="0" applyFont="1" applyBorder="1" applyAlignment="1">
      <alignment vertical="center" wrapText="1"/>
    </xf>
    <xf numFmtId="0" fontId="12" fillId="0" borderId="36" xfId="0" applyFont="1" applyBorder="1" applyAlignment="1">
      <alignment horizontal="center" vertical="center" wrapText="1"/>
    </xf>
    <xf numFmtId="0" fontId="12" fillId="0" borderId="39" xfId="0" applyFont="1" applyBorder="1" applyAlignment="1">
      <alignment vertical="center" wrapText="1"/>
    </xf>
    <xf numFmtId="0" fontId="37" fillId="0" borderId="46" xfId="0" applyFont="1" applyBorder="1"/>
    <xf numFmtId="0" fontId="37" fillId="0" borderId="38" xfId="0" applyFont="1" applyBorder="1"/>
    <xf numFmtId="0" fontId="12" fillId="0" borderId="46" xfId="0" applyFont="1" applyBorder="1" applyAlignment="1">
      <alignment vertical="center" wrapText="1"/>
    </xf>
    <xf numFmtId="164" fontId="37" fillId="0" borderId="37" xfId="0" applyNumberFormat="1" applyFont="1" applyBorder="1" applyAlignment="1">
      <alignment horizontal="center" vertical="center"/>
    </xf>
    <xf numFmtId="17" fontId="12" fillId="0" borderId="37" xfId="0" applyNumberFormat="1"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29" fillId="0" borderId="1" xfId="0" applyFont="1" applyBorder="1" applyAlignment="1">
      <alignment horizontal="left" vertical="center" wrapText="1"/>
    </xf>
    <xf numFmtId="0" fontId="4" fillId="0" borderId="1" xfId="0" applyFont="1" applyBorder="1" applyAlignment="1">
      <alignment horizontal="center" vertical="center" wrapText="1"/>
    </xf>
    <xf numFmtId="14" fontId="29" fillId="0" borderId="1" xfId="0" applyNumberFormat="1" applyFont="1" applyBorder="1" applyAlignment="1">
      <alignment horizontal="center" vertical="center" wrapText="1"/>
    </xf>
    <xf numFmtId="0" fontId="12" fillId="0" borderId="1" xfId="0" applyFont="1" applyBorder="1"/>
    <xf numFmtId="0" fontId="12" fillId="0" borderId="1" xfId="0" applyFont="1" applyBorder="1" applyAlignment="1">
      <alignment horizontal="center"/>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1" xfId="0" applyFont="1" applyBorder="1" applyAlignment="1">
      <alignment horizontal="center" vertical="center"/>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0" borderId="34" xfId="0" applyFont="1" applyBorder="1" applyAlignment="1">
      <alignment horizontal="left" vertical="center" wrapText="1"/>
    </xf>
    <xf numFmtId="0" fontId="32" fillId="0" borderId="35" xfId="0" applyFont="1" applyBorder="1"/>
    <xf numFmtId="0" fontId="32" fillId="0" borderId="36" xfId="0" applyFont="1" applyBorder="1"/>
    <xf numFmtId="0" fontId="37" fillId="0" borderId="34" xfId="0" applyFont="1" applyBorder="1" applyAlignment="1">
      <alignment horizontal="left" vertical="center" wrapText="1"/>
    </xf>
    <xf numFmtId="0" fontId="36" fillId="0" borderId="35" xfId="0" applyFont="1" applyBorder="1"/>
    <xf numFmtId="0" fontId="36" fillId="0" borderId="36" xfId="0" applyFont="1" applyBorder="1"/>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4" borderId="1" xfId="0" applyFont="1" applyFill="1" applyBorder="1" applyAlignment="1">
      <alignment horizontal="center" vertical="center" wrapText="1"/>
    </xf>
    <xf numFmtId="0" fontId="30" fillId="12" borderId="8" xfId="0" applyFont="1" applyFill="1" applyBorder="1" applyAlignment="1">
      <alignment horizontal="left" vertical="center" wrapText="1"/>
    </xf>
    <xf numFmtId="0" fontId="30" fillId="12" borderId="16" xfId="0" applyFont="1" applyFill="1" applyBorder="1" applyAlignment="1">
      <alignment horizontal="left" vertical="center" wrapText="1"/>
    </xf>
    <xf numFmtId="0" fontId="30" fillId="12" borderId="12" xfId="0" applyFont="1" applyFill="1" applyBorder="1" applyAlignment="1">
      <alignment horizontal="left"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0" xfId="0"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left" vertical="center" wrapText="1"/>
    </xf>
    <xf numFmtId="0" fontId="29" fillId="0" borderId="35" xfId="0" applyFont="1" applyBorder="1"/>
    <xf numFmtId="0" fontId="12" fillId="0" borderId="1" xfId="0" quotePrefix="1" applyFont="1" applyBorder="1" applyAlignment="1">
      <alignment horizontal="left" vertical="center" wrapText="1"/>
    </xf>
    <xf numFmtId="0" fontId="12" fillId="0" borderId="43" xfId="0" applyFont="1" applyBorder="1" applyAlignment="1">
      <alignment horizontal="left" vertical="center" wrapText="1"/>
    </xf>
    <xf numFmtId="0" fontId="35" fillId="0" borderId="21" xfId="0" applyFont="1" applyBorder="1" applyAlignment="1">
      <alignment horizontal="left" vertical="center" wrapText="1"/>
    </xf>
    <xf numFmtId="0" fontId="35" fillId="0" borderId="23" xfId="0" applyFont="1" applyBorder="1" applyAlignment="1">
      <alignment horizontal="left" vertical="center" wrapText="1"/>
    </xf>
    <xf numFmtId="0" fontId="35" fillId="0" borderId="19" xfId="0" applyFont="1" applyBorder="1" applyAlignment="1">
      <alignment horizontal="left" vertical="center" wrapText="1"/>
    </xf>
    <xf numFmtId="0" fontId="32" fillId="0" borderId="39" xfId="0" applyFont="1" applyBorder="1"/>
    <xf numFmtId="0" fontId="12" fillId="0" borderId="1" xfId="0" applyFont="1" applyFill="1" applyBorder="1" applyAlignment="1">
      <alignment horizontal="center" vertical="center"/>
    </xf>
    <xf numFmtId="0" fontId="12" fillId="15" borderId="1" xfId="0" applyFont="1" applyFill="1" applyBorder="1" applyAlignment="1">
      <alignment horizontal="center" vertical="center"/>
    </xf>
    <xf numFmtId="0" fontId="38" fillId="0" borderId="16" xfId="0" applyFont="1" applyBorder="1" applyAlignment="1">
      <alignment horizontal="left" vertical="center" wrapText="1"/>
    </xf>
    <xf numFmtId="0" fontId="38" fillId="0" borderId="12" xfId="0" applyFont="1" applyBorder="1" applyAlignment="1">
      <alignment horizontal="left"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30" fillId="0" borderId="1" xfId="0" applyFont="1" applyBorder="1" applyAlignment="1">
      <alignment horizontal="left" vertical="center" wrapText="1"/>
    </xf>
    <xf numFmtId="0" fontId="29" fillId="0" borderId="9" xfId="0" applyFont="1" applyBorder="1" applyAlignment="1">
      <alignment horizontal="left" vertical="center" wrapText="1"/>
    </xf>
    <xf numFmtId="0" fontId="29" fillId="0" borderId="11" xfId="0" applyFont="1" applyBorder="1" applyAlignment="1">
      <alignment horizontal="left" vertical="center" wrapText="1"/>
    </xf>
    <xf numFmtId="0" fontId="0" fillId="0" borderId="11" xfId="0"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12" fillId="0" borderId="34" xfId="0" applyFont="1" applyBorder="1" applyAlignment="1">
      <alignment horizontal="center"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left" vertical="center" wrapText="1"/>
    </xf>
    <xf numFmtId="0" fontId="30" fillId="0" borderId="8" xfId="0" applyFont="1" applyBorder="1" applyAlignment="1">
      <alignment horizontal="left" vertical="center" wrapText="1"/>
    </xf>
    <xf numFmtId="0" fontId="29"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 xfId="0" applyFont="1" applyBorder="1" applyAlignment="1">
      <alignment horizontal="center" vertical="center" wrapText="1"/>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41" xfId="0" applyFont="1" applyBorder="1" applyAlignment="1">
      <alignment horizontal="left"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0" fillId="0" borderId="1" xfId="0" applyBorder="1" applyAlignment="1">
      <alignment horizontal="center"/>
    </xf>
    <xf numFmtId="0" fontId="35" fillId="0" borderId="8" xfId="0" applyFont="1" applyBorder="1" applyAlignment="1">
      <alignment horizontal="left" vertical="center" wrapText="1"/>
    </xf>
    <xf numFmtId="0" fontId="35" fillId="0" borderId="16" xfId="0" applyFont="1" applyBorder="1" applyAlignment="1">
      <alignment horizontal="left" vertical="center" wrapText="1"/>
    </xf>
    <xf numFmtId="0" fontId="35" fillId="0" borderId="12" xfId="0" applyFont="1" applyBorder="1" applyAlignment="1">
      <alignment horizontal="left" vertical="center" wrapText="1"/>
    </xf>
    <xf numFmtId="0" fontId="0" fillId="0" borderId="8" xfId="0"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32" fillId="0" borderId="1" xfId="0" applyFont="1" applyBorder="1"/>
    <xf numFmtId="0" fontId="36" fillId="0" borderId="34" xfId="0" applyFont="1" applyBorder="1" applyAlignment="1">
      <alignment horizontal="left" vertical="center" wrapText="1"/>
    </xf>
    <xf numFmtId="0" fontId="12" fillId="0" borderId="8" xfId="0" applyFont="1" applyBorder="1" applyAlignment="1">
      <alignment horizontal="center"/>
    </xf>
    <xf numFmtId="0" fontId="12" fillId="0" borderId="16" xfId="0" applyFont="1" applyBorder="1" applyAlignment="1">
      <alignment horizontal="center"/>
    </xf>
    <xf numFmtId="0" fontId="12" fillId="0" borderId="12" xfId="0" applyFont="1" applyBorder="1" applyAlignment="1">
      <alignment horizontal="center"/>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6"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4" fillId="11" borderId="9"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0" fillId="0" borderId="0" xfId="0" applyAlignment="1">
      <alignment horizontal="center"/>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0" fillId="0" borderId="22" xfId="0" applyBorder="1" applyAlignment="1">
      <alignment horizontal="center"/>
    </xf>
    <xf numFmtId="0" fontId="12" fillId="0" borderId="34" xfId="0" applyFont="1" applyFill="1" applyBorder="1" applyAlignment="1">
      <alignment vertical="center" wrapText="1"/>
    </xf>
    <xf numFmtId="0" fontId="32" fillId="0" borderId="35" xfId="0" applyFont="1" applyFill="1" applyBorder="1"/>
    <xf numFmtId="0" fontId="32" fillId="0" borderId="36" xfId="0" applyFont="1" applyFill="1" applyBorder="1"/>
    <xf numFmtId="0" fontId="4" fillId="11" borderId="9" xfId="0" applyFont="1" applyFill="1" applyBorder="1" applyAlignment="1">
      <alignment horizontal="center" vertical="center" wrapText="1"/>
    </xf>
    <xf numFmtId="0" fontId="4" fillId="11" borderId="11" xfId="0" applyFont="1" applyFill="1" applyBorder="1" applyAlignment="1">
      <alignment horizontal="center" vertical="center" wrapText="1"/>
    </xf>
    <xf numFmtId="0" fontId="0" fillId="13" borderId="22" xfId="0" applyFill="1" applyBorder="1" applyAlignment="1">
      <alignment horizontal="center"/>
    </xf>
    <xf numFmtId="0" fontId="12" fillId="0" borderId="44" xfId="0" applyFont="1" applyFill="1" applyBorder="1" applyAlignment="1">
      <alignment vertical="center" wrapText="1"/>
    </xf>
    <xf numFmtId="0" fontId="12" fillId="0" borderId="16" xfId="0" applyFont="1" applyFill="1" applyBorder="1" applyAlignment="1">
      <alignment vertical="center" wrapText="1"/>
    </xf>
    <xf numFmtId="0" fontId="12" fillId="0" borderId="12" xfId="0" applyFont="1" applyFill="1" applyBorder="1" applyAlignment="1">
      <alignment vertical="center" wrapText="1"/>
    </xf>
    <xf numFmtId="0" fontId="12" fillId="0" borderId="34" xfId="0" applyFont="1" applyFill="1" applyBorder="1" applyAlignment="1">
      <alignment horizontal="left" vertical="center" wrapText="1"/>
    </xf>
    <xf numFmtId="0" fontId="29" fillId="0" borderId="1" xfId="0" applyFont="1" applyBorder="1" applyAlignment="1">
      <alignment vertical="center"/>
    </xf>
    <xf numFmtId="0" fontId="29" fillId="0" borderId="1" xfId="0" applyFont="1" applyBorder="1" applyAlignment="1">
      <alignment horizontal="center" vertical="center"/>
    </xf>
    <xf numFmtId="0" fontId="29" fillId="0" borderId="1" xfId="0" applyFont="1" applyBorder="1" applyAlignment="1">
      <alignment horizontal="center" vertical="center" wrapText="1"/>
    </xf>
    <xf numFmtId="0" fontId="28" fillId="0" borderId="0" xfId="0" applyFont="1"/>
  </cellXfs>
  <cellStyles count="2">
    <cellStyle name="Hipervínculo" xfId="1" builtinId="8"/>
    <cellStyle name="Normal" xfId="0" builtinId="0"/>
  </cellStyles>
  <dxfs count="372">
    <dxf>
      <fill>
        <patternFill>
          <bgColor theme="0" tint="-0.499984740745262"/>
        </patternFill>
      </fill>
    </dxf>
    <dxf>
      <fill>
        <patternFill>
          <bgColor rgb="FF00B050"/>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rgb="FF00B050"/>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00B05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file:///G:\Evidencias%202025_1\Solicitud%20dotaci&#243;n%20equipos%20c&#243;mputo" TargetMode="External"/><Relationship Id="rId7" Type="http://schemas.openxmlformats.org/officeDocument/2006/relationships/printerSettings" Target="../printerSettings/printerSettings1.bin"/><Relationship Id="rId2" Type="http://schemas.openxmlformats.org/officeDocument/2006/relationships/hyperlink" Target="file:///G:\Evidencias%202025_1\Solicitud%20dotaci&#243;n%20equipos%20c&#243;mputo" TargetMode="External"/><Relationship Id="rId1" Type="http://schemas.openxmlformats.org/officeDocument/2006/relationships/hyperlink" Target="file:///G:\Evidencias%202025_1\Correo%20%20a%20Jefes%20Dpto%20-%20Solicitud%20de%20informaci&#243;n%20bibliogr&#225;fica_necesidades.pdf" TargetMode="External"/><Relationship Id="rId6" Type="http://schemas.openxmlformats.org/officeDocument/2006/relationships/hyperlink" Target="file:///G:\Evidencias%202025_1\Solicitud%20espacios%20nuevos%20biblioteca" TargetMode="External"/><Relationship Id="rId5" Type="http://schemas.openxmlformats.org/officeDocument/2006/relationships/hyperlink" Target="file:///G:\Evidencias%202025_1\Solcitud%20equipos%20audiovisuales" TargetMode="External"/><Relationship Id="rId10" Type="http://schemas.openxmlformats.org/officeDocument/2006/relationships/comments" Target="../comments1.xml"/><Relationship Id="rId4" Type="http://schemas.openxmlformats.org/officeDocument/2006/relationships/hyperlink" Target="file:///G:\Evidencias%202025_1\Solicitudes%20personal%20para%20biblioteca" TargetMode="External"/><Relationship Id="rId9"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495"/>
  <sheetViews>
    <sheetView tabSelected="1" view="pageLayout" zoomScale="40" zoomScaleNormal="60" zoomScaleSheetLayoutView="30" zoomScalePageLayoutView="40" workbookViewId="0">
      <selection activeCell="E8" sqref="E8:E12"/>
    </sheetView>
  </sheetViews>
  <sheetFormatPr baseColWidth="10" defaultRowHeight="15" x14ac:dyDescent="0.25"/>
  <cols>
    <col min="1" max="1" width="4.28515625" customWidth="1"/>
    <col min="2" max="2" width="20.28515625" customWidth="1"/>
    <col min="3" max="4" width="19.85546875" customWidth="1"/>
    <col min="5" max="5" width="20.28515625" customWidth="1"/>
    <col min="6" max="6" width="14.28515625" customWidth="1"/>
    <col min="7" max="7" width="5.28515625" hidden="1" customWidth="1"/>
    <col min="8" max="8" width="17" customWidth="1"/>
    <col min="9" max="9" width="5.42578125" hidden="1" customWidth="1"/>
    <col min="10" max="10" width="5" hidden="1" customWidth="1"/>
    <col min="11" max="12" width="16.85546875" customWidth="1"/>
    <col min="13" max="13" width="21.7109375" customWidth="1"/>
    <col min="14" max="14" width="12.7109375" customWidth="1"/>
    <col min="15" max="16" width="13.28515625" customWidth="1"/>
    <col min="17" max="17" width="14.140625" customWidth="1"/>
    <col min="18" max="18" width="7.7109375" hidden="1" customWidth="1"/>
    <col min="19" max="19" width="14.7109375" customWidth="1"/>
    <col min="20" max="20" width="7.7109375" hidden="1" customWidth="1"/>
    <col min="21" max="21" width="10.7109375" hidden="1" customWidth="1"/>
    <col min="22" max="22" width="15.140625" customWidth="1"/>
    <col min="23" max="23" width="14.5703125" customWidth="1"/>
    <col min="24" max="25" width="15" style="148" customWidth="1"/>
    <col min="26" max="26" width="15.85546875" style="148" customWidth="1"/>
    <col min="27" max="27" width="15.7109375" style="131" customWidth="1"/>
    <col min="30" max="30" width="6.28515625" customWidth="1"/>
    <col min="31" max="31" width="41.7109375" customWidth="1"/>
    <col min="32" max="32" width="23.28515625" customWidth="1"/>
    <col min="33" max="33" width="10" customWidth="1"/>
    <col min="34" max="34" width="6.42578125" customWidth="1"/>
    <col min="35" max="35" width="6.85546875" customWidth="1"/>
    <col min="36" max="36" width="12.85546875" customWidth="1"/>
    <col min="37" max="37" width="14.28515625" customWidth="1"/>
    <col min="38" max="38" width="13.7109375" bestFit="1" customWidth="1"/>
    <col min="39" max="39" width="14" customWidth="1"/>
    <col min="40" max="40" width="13" customWidth="1"/>
    <col min="41" max="42" width="13.28515625" customWidth="1"/>
    <col min="43" max="43" width="16" customWidth="1"/>
    <col min="46" max="46" width="13.5703125" customWidth="1"/>
    <col min="47" max="47" width="14" customWidth="1"/>
    <col min="50" max="50" width="14.42578125" customWidth="1"/>
    <col min="51" max="51" width="15" customWidth="1"/>
    <col min="52" max="52" width="13.7109375" customWidth="1"/>
  </cols>
  <sheetData>
    <row r="1" spans="1:51" ht="18.75" customHeight="1" x14ac:dyDescent="0.25">
      <c r="A1" s="365" t="s">
        <v>296</v>
      </c>
      <c r="B1" s="365"/>
      <c r="C1" s="366" t="s">
        <v>738</v>
      </c>
      <c r="D1" s="366"/>
      <c r="E1" s="366"/>
      <c r="F1" s="366"/>
      <c r="G1" s="366"/>
      <c r="H1" s="366"/>
      <c r="I1" s="366"/>
      <c r="J1" s="366"/>
      <c r="K1" s="366"/>
      <c r="L1" s="366"/>
      <c r="M1" s="366"/>
      <c r="N1" s="366"/>
      <c r="O1" s="366"/>
      <c r="P1" s="366"/>
      <c r="Q1" s="366"/>
      <c r="R1" s="366"/>
      <c r="S1" s="366"/>
      <c r="T1" s="366"/>
      <c r="U1" s="366"/>
      <c r="V1" s="366"/>
      <c r="W1" s="366"/>
      <c r="X1" s="366"/>
      <c r="Y1" s="366"/>
      <c r="Z1" s="366"/>
      <c r="AA1" s="366"/>
    </row>
    <row r="2" spans="1:51" ht="68.25" customHeight="1" x14ac:dyDescent="0.25">
      <c r="A2" s="365" t="s">
        <v>297</v>
      </c>
      <c r="B2" s="365"/>
      <c r="C2" s="332">
        <v>46052</v>
      </c>
      <c r="D2" s="333"/>
      <c r="E2" s="333"/>
      <c r="F2" s="333"/>
      <c r="G2" s="333"/>
      <c r="H2" s="333"/>
      <c r="I2" s="333"/>
      <c r="J2" s="333"/>
      <c r="K2" s="333"/>
      <c r="L2" s="333"/>
      <c r="M2" s="333"/>
      <c r="N2" s="333"/>
      <c r="O2" s="333"/>
      <c r="P2" s="333"/>
      <c r="Q2" s="333"/>
      <c r="R2" s="333"/>
      <c r="S2" s="333"/>
      <c r="T2" s="333"/>
      <c r="U2" s="333"/>
      <c r="V2" s="333"/>
      <c r="W2" s="333"/>
      <c r="X2" s="333"/>
      <c r="Y2" s="333"/>
      <c r="Z2" s="333"/>
      <c r="AA2" s="333"/>
      <c r="AD2" s="195"/>
      <c r="AE2" s="195"/>
      <c r="AF2" s="195"/>
      <c r="AG2" s="195"/>
      <c r="AH2" s="195"/>
      <c r="AI2" s="195"/>
      <c r="AJ2" s="195"/>
    </row>
    <row r="3" spans="1:51" x14ac:dyDescent="0.25">
      <c r="A3" s="357" t="s">
        <v>338</v>
      </c>
      <c r="B3" s="357"/>
      <c r="C3" s="357"/>
      <c r="D3" s="357"/>
      <c r="E3" s="357"/>
      <c r="F3" s="354" t="s">
        <v>339</v>
      </c>
      <c r="G3" s="355"/>
      <c r="H3" s="355"/>
      <c r="I3" s="355"/>
      <c r="J3" s="355"/>
      <c r="K3" s="356"/>
      <c r="L3" s="354" t="s">
        <v>340</v>
      </c>
      <c r="M3" s="355"/>
      <c r="N3" s="355"/>
      <c r="O3" s="355"/>
      <c r="P3" s="355"/>
      <c r="Q3" s="355"/>
      <c r="R3" s="355"/>
      <c r="S3" s="355"/>
      <c r="T3" s="355"/>
      <c r="U3" s="355"/>
      <c r="V3" s="356"/>
      <c r="W3" s="335" t="s">
        <v>299</v>
      </c>
      <c r="X3" s="335"/>
      <c r="Y3" s="335"/>
      <c r="Z3" s="335"/>
      <c r="AA3" s="335"/>
      <c r="AD3" s="195"/>
      <c r="AE3" s="195"/>
      <c r="AF3" s="195"/>
      <c r="AG3" s="195"/>
      <c r="AH3" s="195"/>
      <c r="AI3" s="195"/>
      <c r="AJ3" s="195"/>
    </row>
    <row r="4" spans="1:51" ht="24" customHeight="1" x14ac:dyDescent="0.25">
      <c r="A4" s="358" t="s">
        <v>0</v>
      </c>
      <c r="B4" s="358" t="s">
        <v>326</v>
      </c>
      <c r="C4" s="351" t="s">
        <v>377</v>
      </c>
      <c r="D4" s="351" t="s">
        <v>378</v>
      </c>
      <c r="E4" s="358" t="s">
        <v>289</v>
      </c>
      <c r="F4" s="362" t="s">
        <v>372</v>
      </c>
      <c r="G4" s="363"/>
      <c r="H4" s="363"/>
      <c r="I4" s="363"/>
      <c r="J4" s="363"/>
      <c r="K4" s="364"/>
      <c r="L4" s="351" t="s">
        <v>374</v>
      </c>
      <c r="M4" s="352" t="s">
        <v>373</v>
      </c>
      <c r="N4" s="351" t="s">
        <v>176</v>
      </c>
      <c r="O4" s="351"/>
      <c r="P4" s="351"/>
      <c r="Q4" s="361" t="s">
        <v>151</v>
      </c>
      <c r="R4" s="361"/>
      <c r="S4" s="361"/>
      <c r="T4" s="361"/>
      <c r="U4" s="361"/>
      <c r="V4" s="361"/>
      <c r="W4" s="343" t="s">
        <v>189</v>
      </c>
      <c r="X4" s="343" t="s">
        <v>290</v>
      </c>
      <c r="Y4" s="343" t="s">
        <v>291</v>
      </c>
      <c r="Z4" s="343" t="s">
        <v>298</v>
      </c>
      <c r="AA4" s="334" t="s">
        <v>375</v>
      </c>
      <c r="AD4" s="195"/>
      <c r="AE4" s="195"/>
      <c r="AF4" s="195"/>
      <c r="AG4" s="195"/>
      <c r="AH4" s="195"/>
      <c r="AI4" s="195"/>
      <c r="AJ4" s="195"/>
    </row>
    <row r="5" spans="1:51" ht="39.75" customHeight="1" x14ac:dyDescent="0.25">
      <c r="A5" s="359"/>
      <c r="B5" s="359"/>
      <c r="C5" s="343"/>
      <c r="D5" s="343"/>
      <c r="E5" s="359"/>
      <c r="F5" s="345" t="s">
        <v>80</v>
      </c>
      <c r="G5" s="346"/>
      <c r="H5" s="83" t="s">
        <v>278</v>
      </c>
      <c r="I5" s="49"/>
      <c r="J5" s="334" t="s">
        <v>306</v>
      </c>
      <c r="K5" s="334"/>
      <c r="L5" s="343"/>
      <c r="M5" s="353"/>
      <c r="N5" s="337" t="s">
        <v>284</v>
      </c>
      <c r="O5" s="338"/>
      <c r="P5" s="339"/>
      <c r="Q5" s="336" t="s">
        <v>80</v>
      </c>
      <c r="R5" s="334"/>
      <c r="S5" s="334" t="s">
        <v>81</v>
      </c>
      <c r="T5" s="334"/>
      <c r="U5" s="72"/>
      <c r="V5" s="334" t="s">
        <v>306</v>
      </c>
      <c r="W5" s="343"/>
      <c r="X5" s="343"/>
      <c r="Y5" s="343"/>
      <c r="Z5" s="343"/>
      <c r="AA5" s="334"/>
      <c r="AD5" s="195"/>
      <c r="AE5" s="195"/>
      <c r="AF5" s="195"/>
      <c r="AG5" s="195"/>
      <c r="AH5" s="195"/>
      <c r="AI5" s="195"/>
      <c r="AJ5" s="195"/>
    </row>
    <row r="6" spans="1:51" ht="30.75" customHeight="1" x14ac:dyDescent="0.25">
      <c r="A6" s="359"/>
      <c r="B6" s="359"/>
      <c r="C6" s="343"/>
      <c r="D6" s="343"/>
      <c r="E6" s="359"/>
      <c r="F6" s="347"/>
      <c r="G6" s="348"/>
      <c r="H6" s="89" t="s">
        <v>279</v>
      </c>
      <c r="I6" s="51"/>
      <c r="J6" s="334"/>
      <c r="K6" s="334"/>
      <c r="L6" s="343"/>
      <c r="M6" s="353"/>
      <c r="N6" s="340" t="s">
        <v>334</v>
      </c>
      <c r="O6" s="341"/>
      <c r="P6" s="342"/>
      <c r="Q6" s="336"/>
      <c r="R6" s="334"/>
      <c r="S6" s="334"/>
      <c r="T6" s="334"/>
      <c r="U6" s="72"/>
      <c r="V6" s="334"/>
      <c r="W6" s="343"/>
      <c r="X6" s="343"/>
      <c r="Y6" s="343"/>
      <c r="Z6" s="343"/>
      <c r="AA6" s="334"/>
      <c r="AD6" s="195"/>
      <c r="AE6" s="195"/>
      <c r="AF6" s="195"/>
      <c r="AG6" s="195"/>
      <c r="AH6" s="195"/>
      <c r="AI6" s="195"/>
      <c r="AJ6" s="195"/>
    </row>
    <row r="7" spans="1:51" ht="51" x14ac:dyDescent="0.25">
      <c r="A7" s="360"/>
      <c r="B7" s="360"/>
      <c r="C7" s="344"/>
      <c r="D7" s="344"/>
      <c r="E7" s="360"/>
      <c r="F7" s="349"/>
      <c r="G7" s="350"/>
      <c r="H7" s="60" t="s">
        <v>81</v>
      </c>
      <c r="I7" s="50"/>
      <c r="J7" s="334"/>
      <c r="K7" s="334"/>
      <c r="L7" s="344"/>
      <c r="M7" s="352"/>
      <c r="N7" s="44" t="s">
        <v>150</v>
      </c>
      <c r="O7" s="44" t="s">
        <v>236</v>
      </c>
      <c r="P7" s="44" t="s">
        <v>237</v>
      </c>
      <c r="Q7" s="334"/>
      <c r="R7" s="334"/>
      <c r="S7" s="334"/>
      <c r="T7" s="334"/>
      <c r="U7" s="73"/>
      <c r="V7" s="334"/>
      <c r="W7" s="344"/>
      <c r="X7" s="344"/>
      <c r="Y7" s="344"/>
      <c r="Z7" s="344"/>
      <c r="AA7" s="334"/>
      <c r="AD7" s="195"/>
      <c r="AE7" s="195"/>
      <c r="AF7" s="195"/>
      <c r="AG7" s="195"/>
      <c r="AH7" s="195"/>
      <c r="AI7" s="195"/>
      <c r="AJ7" s="195"/>
      <c r="AY7" s="26"/>
    </row>
    <row r="8" spans="1:51" ht="104.25" customHeight="1" x14ac:dyDescent="0.25">
      <c r="A8" s="279">
        <v>1</v>
      </c>
      <c r="B8" s="371" t="s">
        <v>885</v>
      </c>
      <c r="C8" s="283" t="s">
        <v>329</v>
      </c>
      <c r="D8" s="80" t="s">
        <v>886</v>
      </c>
      <c r="E8" s="286" t="s">
        <v>887</v>
      </c>
      <c r="F8" s="283" t="s">
        <v>205</v>
      </c>
      <c r="G8" s="35">
        <f>IF(F8="1 - Rara vez",1,IF(F8="2 - Improbable",2,IF(F8="3 - Posible",3,IF(F8="4 - Probable",4,IF(F8="5 - Casi seguro",5,IF(F8="1 - Baja",6,IF(F8="2 - Media",7,IF(F8="3 - Alta",8,IF(F8="Seleccione",0)))))))))</f>
        <v>4</v>
      </c>
      <c r="H8" s="283" t="s">
        <v>213</v>
      </c>
      <c r="I8" s="35">
        <f>IF(H8="1 -Insignificante",1,IF(H8="2 -Menor",2,IF(H8="3 -Moderado",3,IF(H8="5 -Moderado",6,IF(H8="4 -Mayor",4,IF(H8="10 -Mayor",7,IF(H8="5 -Catastrófico",5,IF(H8="20 -Catastrófico",8,IF(H8="1 - Mínimo/Leve",9,IF(H8="2 - Importante",10,IF(H8="3 - Fuerte",11,IF(H8="Seleccione",0))))))))))))</f>
        <v>4</v>
      </c>
      <c r="J8" s="35">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19</v>
      </c>
      <c r="K8" s="287"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83" t="s">
        <v>320</v>
      </c>
      <c r="M8" s="65" t="s">
        <v>1017</v>
      </c>
      <c r="N8" s="66" t="s">
        <v>225</v>
      </c>
      <c r="O8" s="35" t="s">
        <v>395</v>
      </c>
      <c r="P8" s="35"/>
      <c r="Q8" s="283" t="s">
        <v>206</v>
      </c>
      <c r="R8" s="35">
        <f>IF(Q8="1 - Rara vez",1,IF(Q8="2 - Improbable",2,IF(Q8="3 - Posible",3,IF(Q8="4 - Probable",4,IF(Q8="5 - Casi seguro",5,IF(Q8="1 - Baja",6,IF(Q8="2 - Media",7,IF(Q8="3 - Alta",8,IF(Q8="NO APLICA","",IF(Q8="Seleccione",0))))))))))</f>
        <v>3</v>
      </c>
      <c r="S8" s="283" t="s">
        <v>213</v>
      </c>
      <c r="T8" s="35">
        <f>IF(S8="1 -Insignificante",1,IF(S8="2 -Menor",2,IF(S8="3 -Moderado",3,IF(S8="4 -Mayor",4,IF(S8="10 -Mayor",7,IF(S8="5 -Catastrófico",5,IF(S8="5 -Moderado",6,IF(S8="20 -Catastrófico",8,IF(S8="1 - Mínimo/Leve",9,IF(S8="2 - Importante",10,IF(S8="3 - Fuerte",11,IF(S8="NO APLICA","",IF(S8="Seleccione",0)))))))))))))</f>
        <v>4</v>
      </c>
      <c r="U8" s="35">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14</v>
      </c>
      <c r="V8" s="287"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EXTREMA</v>
      </c>
      <c r="W8" s="80" t="s">
        <v>1020</v>
      </c>
      <c r="X8" s="138">
        <v>46038</v>
      </c>
      <c r="Y8" s="138">
        <v>46387</v>
      </c>
      <c r="Z8" s="80" t="s">
        <v>1021</v>
      </c>
      <c r="AA8" s="286" t="s">
        <v>890</v>
      </c>
    </row>
    <row r="9" spans="1:51" ht="96" customHeight="1" x14ac:dyDescent="0.25">
      <c r="A9" s="279"/>
      <c r="B9" s="372"/>
      <c r="C9" s="284"/>
      <c r="D9" s="80" t="s">
        <v>7</v>
      </c>
      <c r="E9" s="286"/>
      <c r="F9" s="284"/>
      <c r="G9" s="35"/>
      <c r="H9" s="284"/>
      <c r="I9" s="35"/>
      <c r="J9" s="35"/>
      <c r="K9" s="287"/>
      <c r="L9" s="284"/>
      <c r="M9" s="65" t="s">
        <v>1018</v>
      </c>
      <c r="N9" s="66" t="s">
        <v>225</v>
      </c>
      <c r="O9" s="35" t="s">
        <v>395</v>
      </c>
      <c r="P9" s="35"/>
      <c r="Q9" s="284"/>
      <c r="R9" s="35"/>
      <c r="S9" s="284"/>
      <c r="T9" s="35"/>
      <c r="U9" s="35"/>
      <c r="V9" s="287"/>
      <c r="W9" s="80" t="s">
        <v>1020</v>
      </c>
      <c r="X9" s="138">
        <v>46038</v>
      </c>
      <c r="Y9" s="138">
        <v>46387</v>
      </c>
      <c r="Z9" s="80" t="s">
        <v>889</v>
      </c>
      <c r="AA9" s="286"/>
    </row>
    <row r="10" spans="1:51" ht="93.75" customHeight="1" x14ac:dyDescent="0.25">
      <c r="A10" s="279"/>
      <c r="B10" s="372"/>
      <c r="C10" s="284"/>
      <c r="D10" s="80" t="s">
        <v>888</v>
      </c>
      <c r="E10" s="286"/>
      <c r="F10" s="284"/>
      <c r="G10" s="35"/>
      <c r="H10" s="284"/>
      <c r="I10" s="35"/>
      <c r="J10" s="35"/>
      <c r="K10" s="287"/>
      <c r="L10" s="284"/>
      <c r="M10" s="65" t="s">
        <v>1019</v>
      </c>
      <c r="N10" s="66" t="s">
        <v>226</v>
      </c>
      <c r="O10" s="35"/>
      <c r="P10" s="35" t="s">
        <v>395</v>
      </c>
      <c r="Q10" s="284"/>
      <c r="R10" s="35"/>
      <c r="S10" s="284"/>
      <c r="T10" s="35"/>
      <c r="U10" s="35"/>
      <c r="V10" s="287"/>
      <c r="W10" s="80" t="s">
        <v>1020</v>
      </c>
      <c r="X10" s="138">
        <v>46038</v>
      </c>
      <c r="Y10" s="138">
        <v>46387</v>
      </c>
      <c r="Z10" s="80" t="s">
        <v>891</v>
      </c>
      <c r="AA10" s="286"/>
    </row>
    <row r="11" spans="1:51" x14ac:dyDescent="0.25">
      <c r="A11" s="279"/>
      <c r="B11" s="372"/>
      <c r="C11" s="284"/>
      <c r="D11" s="113"/>
      <c r="E11" s="286"/>
      <c r="F11" s="284"/>
      <c r="G11" s="35"/>
      <c r="H11" s="284"/>
      <c r="I11" s="35"/>
      <c r="J11" s="35"/>
      <c r="K11" s="287"/>
      <c r="L11" s="284"/>
      <c r="M11" s="65"/>
      <c r="N11" s="66" t="s">
        <v>218</v>
      </c>
      <c r="O11" s="35" t="str">
        <f t="shared" ref="O11:P12" si="0">IF($C$18="Oportunidad","NO APLICA","")</f>
        <v/>
      </c>
      <c r="P11" s="35" t="str">
        <f t="shared" si="0"/>
        <v/>
      </c>
      <c r="Q11" s="284"/>
      <c r="R11" s="35"/>
      <c r="S11" s="284"/>
      <c r="T11" s="35"/>
      <c r="U11" s="35"/>
      <c r="V11" s="287"/>
      <c r="W11" s="80"/>
      <c r="X11" s="142"/>
      <c r="Y11" s="138"/>
      <c r="Z11" s="80"/>
      <c r="AA11" s="286"/>
    </row>
    <row r="12" spans="1:51" x14ac:dyDescent="0.25">
      <c r="A12" s="279"/>
      <c r="B12" s="373"/>
      <c r="C12" s="285"/>
      <c r="E12" s="286"/>
      <c r="F12" s="285"/>
      <c r="G12" s="35"/>
      <c r="H12" s="285"/>
      <c r="I12" s="35"/>
      <c r="J12" s="35"/>
      <c r="K12" s="287"/>
      <c r="L12" s="285"/>
      <c r="M12" s="65"/>
      <c r="N12" s="66" t="s">
        <v>218</v>
      </c>
      <c r="O12" s="35" t="str">
        <f t="shared" si="0"/>
        <v/>
      </c>
      <c r="P12" s="35" t="str">
        <f t="shared" si="0"/>
        <v/>
      </c>
      <c r="Q12" s="285"/>
      <c r="R12" s="35"/>
      <c r="S12" s="285"/>
      <c r="T12" s="35"/>
      <c r="U12" s="35"/>
      <c r="V12" s="287"/>
      <c r="W12" s="97"/>
      <c r="X12" s="141"/>
      <c r="Y12" s="141"/>
      <c r="Z12" s="97"/>
      <c r="AA12" s="286"/>
    </row>
    <row r="13" spans="1:51" ht="146.25" customHeight="1" x14ac:dyDescent="0.25">
      <c r="A13" s="279">
        <v>2</v>
      </c>
      <c r="B13" s="379" t="s">
        <v>724</v>
      </c>
      <c r="C13" s="283" t="s">
        <v>197</v>
      </c>
      <c r="D13" s="111" t="s">
        <v>445</v>
      </c>
      <c r="E13" s="280" t="s">
        <v>861</v>
      </c>
      <c r="F13" s="283" t="s">
        <v>206</v>
      </c>
      <c r="G13" s="35">
        <f>IF(F13="1 - Rara vez",1,IF(F13="2 - Improbable",2,IF(F13="3 - Posible",3,IF(F13="4 - Probable",4,IF(F13="5 - Casi seguro",5,IF(F13="1 - Baja",6,IF(F13="2 - Media",7,IF(F13="3 - Alta",8,IF(F13="Seleccione",0)))))))))</f>
        <v>3</v>
      </c>
      <c r="H13" s="283" t="s">
        <v>212</v>
      </c>
      <c r="I13" s="35">
        <f>IF(H13="1 -Insignificante",1,IF(H13="2 -Menor",2,IF(H13="3 -Moderado",3,IF(H13="5 -Moderado",6,IF(H13="4 -Mayor",4,IF(H13="10 -Mayor",7,IF(H13="5 -Catastrófico",5,IF(H13="20 -Catastrófico",8,IF(H13="1 - Mínimo/Leve",9,IF(H13="2 - Importante",10,IF(H13="3 - Fuerte",11,IF(H13="Seleccione",0))))))))))))</f>
        <v>3</v>
      </c>
      <c r="J13" s="35">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87"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83" t="s">
        <v>320</v>
      </c>
      <c r="M13" s="206" t="s">
        <v>1099</v>
      </c>
      <c r="N13" s="66" t="s">
        <v>225</v>
      </c>
      <c r="O13" s="35" t="s">
        <v>395</v>
      </c>
      <c r="P13" s="35" t="str">
        <f>IF($C$18="Oportunidad","NO APLICA","")</f>
        <v/>
      </c>
      <c r="Q13" s="283" t="s">
        <v>206</v>
      </c>
      <c r="R13" s="35">
        <f>IF(Q13="1 - Rara vez",1,IF(Q13="2 - Improbable",2,IF(Q13="3 - Posible",3,IF(Q13="4 - Probable",4,IF(Q13="5 - Casi seguro",5,IF(Q13="1 - Baja",6,IF(Q13="2 - Media",7,IF(Q13="3 - Alta",8,IF(Q13="NO APLICA","",IF(Q13="Seleccione",0))))))))))</f>
        <v>3</v>
      </c>
      <c r="S13" s="283" t="s">
        <v>212</v>
      </c>
      <c r="T13" s="35">
        <f>IF(S13="1 -Insignificante",1,IF(S13="2 -Menor",2,IF(S13="3 -Moderado",3,IF(S13="4 -Mayor",4,IF(S13="10 -Mayor",7,IF(S13="5 -Catastrófico",5,IF(S13="5 -Moderado",6,IF(S13="20 -Catastrófico",8,IF(S13="1 - Mínimo/Leve",9,IF(S13="2 - Importante",10,IF(S13="3 - Fuerte",11,IF(S13="NO APLICA","",IF(S13="Seleccione",0)))))))))))))</f>
        <v>3</v>
      </c>
      <c r="U13" s="35">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87"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9" t="s">
        <v>448</v>
      </c>
      <c r="X13" s="65" t="s">
        <v>417</v>
      </c>
      <c r="Y13" s="65" t="s">
        <v>449</v>
      </c>
      <c r="Z13" s="109" t="s">
        <v>450</v>
      </c>
      <c r="AA13" s="274" t="s">
        <v>452</v>
      </c>
    </row>
    <row r="14" spans="1:51" ht="105" customHeight="1" x14ac:dyDescent="0.25">
      <c r="A14" s="279"/>
      <c r="B14" s="380"/>
      <c r="C14" s="284"/>
      <c r="D14" s="111" t="s">
        <v>446</v>
      </c>
      <c r="E14" s="281"/>
      <c r="F14" s="284"/>
      <c r="G14" s="35"/>
      <c r="H14" s="284"/>
      <c r="I14" s="35"/>
      <c r="J14" s="35"/>
      <c r="K14" s="287"/>
      <c r="L14" s="284"/>
      <c r="M14" s="109" t="s">
        <v>1100</v>
      </c>
      <c r="N14" s="66" t="s">
        <v>225</v>
      </c>
      <c r="O14" s="35" t="s">
        <v>395</v>
      </c>
      <c r="P14" s="35"/>
      <c r="Q14" s="284"/>
      <c r="R14" s="35"/>
      <c r="S14" s="284"/>
      <c r="T14" s="35"/>
      <c r="U14" s="35"/>
      <c r="V14" s="287"/>
      <c r="W14" s="109" t="s">
        <v>1101</v>
      </c>
      <c r="X14" s="196">
        <v>46031</v>
      </c>
      <c r="Y14" s="196">
        <v>46386</v>
      </c>
      <c r="Z14" s="109" t="s">
        <v>451</v>
      </c>
      <c r="AA14" s="275"/>
    </row>
    <row r="15" spans="1:51" ht="84" customHeight="1" x14ac:dyDescent="0.25">
      <c r="A15" s="279"/>
      <c r="B15" s="380"/>
      <c r="C15" s="284"/>
      <c r="D15" s="80" t="s">
        <v>860</v>
      </c>
      <c r="E15" s="281"/>
      <c r="F15" s="284"/>
      <c r="G15" s="35"/>
      <c r="H15" s="284"/>
      <c r="I15" s="35"/>
      <c r="J15" s="35"/>
      <c r="K15" s="287"/>
      <c r="L15" s="284"/>
      <c r="M15" s="110" t="s">
        <v>447</v>
      </c>
      <c r="N15" s="66" t="s">
        <v>225</v>
      </c>
      <c r="O15" s="35" t="s">
        <v>395</v>
      </c>
      <c r="P15" s="35" t="str">
        <f t="shared" ref="O15:P17" si="1">IF($C$18="Oportunidad","NO APLICA","")</f>
        <v/>
      </c>
      <c r="Q15" s="284"/>
      <c r="R15" s="35"/>
      <c r="S15" s="284"/>
      <c r="T15" s="35"/>
      <c r="U15" s="35"/>
      <c r="V15" s="287"/>
      <c r="W15" s="109" t="s">
        <v>1102</v>
      </c>
      <c r="X15" s="65" t="s">
        <v>417</v>
      </c>
      <c r="Y15" s="65" t="s">
        <v>449</v>
      </c>
      <c r="Z15" s="109" t="s">
        <v>863</v>
      </c>
      <c r="AA15" s="275"/>
    </row>
    <row r="16" spans="1:51" ht="77.25" customHeight="1" x14ac:dyDescent="0.25">
      <c r="A16" s="279"/>
      <c r="B16" s="380"/>
      <c r="C16" s="284"/>
      <c r="D16" s="80"/>
      <c r="E16" s="281"/>
      <c r="F16" s="284"/>
      <c r="G16" s="35"/>
      <c r="H16" s="284"/>
      <c r="I16" s="35"/>
      <c r="J16" s="35"/>
      <c r="K16" s="287"/>
      <c r="L16" s="284"/>
      <c r="M16" s="110" t="s">
        <v>862</v>
      </c>
      <c r="N16" s="66" t="s">
        <v>225</v>
      </c>
      <c r="O16" s="35" t="s">
        <v>395</v>
      </c>
      <c r="P16" s="35"/>
      <c r="Q16" s="284"/>
      <c r="R16" s="35"/>
      <c r="S16" s="284"/>
      <c r="T16" s="35"/>
      <c r="U16" s="35"/>
      <c r="V16" s="287"/>
      <c r="W16" s="200" t="s">
        <v>865</v>
      </c>
      <c r="X16" s="65" t="s">
        <v>417</v>
      </c>
      <c r="Y16" s="65" t="s">
        <v>417</v>
      </c>
      <c r="Z16" s="200" t="s">
        <v>864</v>
      </c>
      <c r="AA16" s="275"/>
    </row>
    <row r="17" spans="1:27" x14ac:dyDescent="0.25">
      <c r="A17" s="279"/>
      <c r="B17" s="381"/>
      <c r="C17" s="285"/>
      <c r="E17" s="282"/>
      <c r="F17" s="285"/>
      <c r="G17" s="35"/>
      <c r="H17" s="285"/>
      <c r="I17" s="35"/>
      <c r="J17" s="35"/>
      <c r="K17" s="287"/>
      <c r="L17" s="285"/>
      <c r="M17" s="97"/>
      <c r="N17" s="66" t="s">
        <v>218</v>
      </c>
      <c r="O17" s="35" t="str">
        <f t="shared" si="1"/>
        <v/>
      </c>
      <c r="P17" s="35" t="str">
        <f t="shared" si="1"/>
        <v/>
      </c>
      <c r="Q17" s="285"/>
      <c r="R17" s="35"/>
      <c r="S17" s="285"/>
      <c r="T17" s="35"/>
      <c r="U17" s="35"/>
      <c r="V17" s="287"/>
      <c r="W17" s="97"/>
      <c r="X17" s="199"/>
      <c r="Y17" s="199"/>
      <c r="Z17" s="97"/>
      <c r="AA17" s="276"/>
    </row>
    <row r="18" spans="1:27" ht="102.75" customHeight="1" x14ac:dyDescent="0.25">
      <c r="A18" s="279">
        <v>3</v>
      </c>
      <c r="B18" s="379" t="s">
        <v>1174</v>
      </c>
      <c r="C18" s="283" t="s">
        <v>331</v>
      </c>
      <c r="D18" s="126" t="s">
        <v>1175</v>
      </c>
      <c r="E18" s="288" t="s">
        <v>1176</v>
      </c>
      <c r="F18" s="283" t="s">
        <v>206</v>
      </c>
      <c r="G18" s="35">
        <f>IF(F18="1 - Rara vez",1,IF(F18="2 - Improbable",2,IF(F18="3 - Posible",3,IF(F18="4 - Probable",4,IF(F18="5 - Casi seguro",5,IF(F18="1 - Baja",6,IF(F18="2 - Media",7,IF(F18="3 - Alta",8,IF(F18="Seleccione",0)))))))))</f>
        <v>3</v>
      </c>
      <c r="H18" s="283" t="s">
        <v>212</v>
      </c>
      <c r="I18" s="35">
        <f>IF(H18="1 -Insignificante",1,IF(H18="2 -Menor",2,IF(H18="3 -Moderado",3,IF(H18="5 -Moderado",6,IF(H18="4 -Mayor",4,IF(H18="10 -Mayor",7,IF(H18="5 -Catastrófico",5,IF(H18="20 -Catastrófico",8,IF(H18="1 - Mínimo/Leve",9,IF(H18="2 - Importante",10,IF(H18="3 - Fuerte",11,IF(H18="Seleccione",0))))))))))))</f>
        <v>3</v>
      </c>
      <c r="J18" s="35">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13</v>
      </c>
      <c r="K18" s="287"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ALTA</v>
      </c>
      <c r="L18" s="283" t="s">
        <v>321</v>
      </c>
      <c r="M18" s="125" t="s">
        <v>1177</v>
      </c>
      <c r="N18" s="66" t="s">
        <v>226</v>
      </c>
      <c r="O18" s="35" t="str">
        <f>IF($C$18="Oportunidad","NO APLICA","")</f>
        <v/>
      </c>
      <c r="P18" s="35" t="s">
        <v>395</v>
      </c>
      <c r="Q18" s="283" t="s">
        <v>206</v>
      </c>
      <c r="R18" s="35">
        <f>IF(Q18="1 - Rara vez",1,IF(Q18="2 - Improbable",2,IF(Q18="3 - Posible",3,IF(Q18="4 - Probable",4,IF(Q18="5 - Casi seguro",5,IF(Q18="1 - Baja",6,IF(Q18="2 - Media",7,IF(Q18="3 - Alta",8,IF(Q18="NO APLICA","",IF(Q18="Seleccione",0))))))))))</f>
        <v>3</v>
      </c>
      <c r="S18" s="283" t="s">
        <v>212</v>
      </c>
      <c r="T18" s="35">
        <f>IF(S18="1 -Insignificante",1,IF(S18="2 -Menor",2,IF(S18="3 -Moderado",3,IF(S18="4 -Mayor",4,IF(S18="10 -Mayor",7,IF(S18="5 -Catastrófico",5,IF(S18="5 -Moderado",6,IF(S18="20 -Catastrófico",8,IF(S18="1 - Mínimo/Leve",9,IF(S18="2 - Importante",10,IF(S18="3 - Fuerte",11,IF(S18="NO APLICA","",IF(S18="Seleccione",0)))))))))))))</f>
        <v>3</v>
      </c>
      <c r="U18" s="35">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87"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26" t="s">
        <v>468</v>
      </c>
      <c r="X18" s="176" t="s">
        <v>465</v>
      </c>
      <c r="Y18" s="176" t="s">
        <v>466</v>
      </c>
      <c r="Z18" s="125" t="s">
        <v>1178</v>
      </c>
      <c r="AA18" s="274" t="s">
        <v>1179</v>
      </c>
    </row>
    <row r="19" spans="1:27" x14ac:dyDescent="0.25">
      <c r="A19" s="279"/>
      <c r="B19" s="380"/>
      <c r="C19" s="284"/>
      <c r="D19" s="126"/>
      <c r="E19" s="289"/>
      <c r="F19" s="284"/>
      <c r="G19" s="35"/>
      <c r="H19" s="284"/>
      <c r="I19" s="35"/>
      <c r="J19" s="35"/>
      <c r="K19" s="287"/>
      <c r="L19" s="284"/>
      <c r="M19" s="65"/>
      <c r="N19" s="66" t="s">
        <v>218</v>
      </c>
      <c r="O19" s="35" t="str">
        <f t="shared" ref="O19:P22" si="2">IF($C$18="Oportunidad","NO APLICA","")</f>
        <v/>
      </c>
      <c r="P19" s="35"/>
      <c r="Q19" s="284"/>
      <c r="R19" s="35"/>
      <c r="S19" s="284"/>
      <c r="T19" s="35"/>
      <c r="U19" s="35"/>
      <c r="V19" s="287"/>
      <c r="W19" s="126"/>
      <c r="X19" s="176"/>
      <c r="Y19" s="176"/>
      <c r="Z19" s="126"/>
      <c r="AA19" s="275"/>
    </row>
    <row r="20" spans="1:27" x14ac:dyDescent="0.25">
      <c r="A20" s="279"/>
      <c r="B20" s="380"/>
      <c r="C20" s="284"/>
      <c r="D20" s="126"/>
      <c r="E20" s="289"/>
      <c r="F20" s="284"/>
      <c r="G20" s="35"/>
      <c r="H20" s="284"/>
      <c r="I20" s="35"/>
      <c r="J20" s="35"/>
      <c r="K20" s="287"/>
      <c r="L20" s="284"/>
      <c r="M20" s="65"/>
      <c r="N20" s="66" t="s">
        <v>218</v>
      </c>
      <c r="O20" s="35" t="str">
        <f t="shared" si="2"/>
        <v/>
      </c>
      <c r="P20" s="35"/>
      <c r="Q20" s="284"/>
      <c r="R20" s="35"/>
      <c r="S20" s="284"/>
      <c r="T20" s="35"/>
      <c r="U20" s="35"/>
      <c r="V20" s="287"/>
      <c r="W20" s="126"/>
      <c r="X20" s="176"/>
      <c r="Y20" s="176"/>
      <c r="Z20" s="126"/>
      <c r="AA20" s="275"/>
    </row>
    <row r="21" spans="1:27" x14ac:dyDescent="0.25">
      <c r="A21" s="279"/>
      <c r="B21" s="380"/>
      <c r="C21" s="284"/>
      <c r="D21" s="126"/>
      <c r="E21" s="289"/>
      <c r="F21" s="284"/>
      <c r="G21" s="35"/>
      <c r="H21" s="284"/>
      <c r="I21" s="35"/>
      <c r="J21" s="35"/>
      <c r="K21" s="287"/>
      <c r="L21" s="284"/>
      <c r="M21" s="65"/>
      <c r="N21" s="66" t="s">
        <v>218</v>
      </c>
      <c r="O21" s="35" t="str">
        <f t="shared" si="2"/>
        <v/>
      </c>
      <c r="P21" s="35"/>
      <c r="Q21" s="284"/>
      <c r="R21" s="35"/>
      <c r="S21" s="284"/>
      <c r="T21" s="35"/>
      <c r="U21" s="35"/>
      <c r="V21" s="287"/>
      <c r="W21" s="126"/>
      <c r="X21" s="176"/>
      <c r="Y21" s="176"/>
      <c r="Z21" s="126"/>
      <c r="AA21" s="275"/>
    </row>
    <row r="22" spans="1:27" x14ac:dyDescent="0.25">
      <c r="A22" s="279"/>
      <c r="B22" s="380"/>
      <c r="C22" s="285"/>
      <c r="E22" s="290"/>
      <c r="F22" s="285"/>
      <c r="G22" s="35"/>
      <c r="H22" s="285"/>
      <c r="I22" s="35"/>
      <c r="J22" s="35"/>
      <c r="K22" s="287"/>
      <c r="L22" s="285"/>
      <c r="M22" s="65"/>
      <c r="N22" s="66" t="s">
        <v>218</v>
      </c>
      <c r="O22" s="35" t="str">
        <f t="shared" si="2"/>
        <v/>
      </c>
      <c r="P22" s="35" t="str">
        <f t="shared" si="2"/>
        <v/>
      </c>
      <c r="Q22" s="285"/>
      <c r="R22" s="35"/>
      <c r="S22" s="285"/>
      <c r="T22" s="35"/>
      <c r="U22" s="35"/>
      <c r="V22" s="287"/>
      <c r="W22" s="134"/>
      <c r="X22" s="177"/>
      <c r="Y22" s="177"/>
      <c r="Z22" s="134"/>
      <c r="AA22" s="276"/>
    </row>
    <row r="23" spans="1:27" ht="79.5" customHeight="1" x14ac:dyDescent="0.25">
      <c r="A23" s="279">
        <v>4</v>
      </c>
      <c r="B23" s="379" t="s">
        <v>1232</v>
      </c>
      <c r="C23" s="283" t="s">
        <v>329</v>
      </c>
      <c r="D23" s="247" t="s">
        <v>1233</v>
      </c>
      <c r="E23" s="286" t="s">
        <v>1234</v>
      </c>
      <c r="F23" s="283" t="s">
        <v>205</v>
      </c>
      <c r="G23" s="35">
        <f>IF(F23="1 - Rara vez",1,IF(F23="2 - Improbable",2,IF(F23="3 - Posible",3,IF(F23="4 - Probable",4,IF(F23="5 - Casi seguro",5,IF(F23="1 - Baja",6,IF(F23="2 - Media",7,IF(F23="3 - Alta",8,IF(F23="Seleccione",0)))))))))</f>
        <v>4</v>
      </c>
      <c r="H23" s="283" t="s">
        <v>212</v>
      </c>
      <c r="I23" s="35">
        <f>IF(H23="1 -Insignificante",1,IF(H23="2 -Menor",2,IF(H23="3 -Moderado",3,IF(H23="5 -Moderado",6,IF(H23="4 -Mayor",4,IF(H23="10 -Mayor",7,IF(H23="5 -Catastrófico",5,IF(H23="20 -Catastrófico",8,IF(H23="1 - Mínimo/Leve",9,IF(H23="2 - Importante",10,IF(H23="3 - Fuerte",11,IF(H23="Seleccione",0))))))))))))</f>
        <v>3</v>
      </c>
      <c r="J23" s="35">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18</v>
      </c>
      <c r="K23" s="287"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ALTA</v>
      </c>
      <c r="L23" s="283" t="s">
        <v>321</v>
      </c>
      <c r="M23" s="65" t="s">
        <v>1235</v>
      </c>
      <c r="N23" s="66" t="s">
        <v>225</v>
      </c>
      <c r="O23" s="35" t="s">
        <v>395</v>
      </c>
      <c r="P23" s="35"/>
      <c r="Q23" s="283" t="s">
        <v>206</v>
      </c>
      <c r="R23" s="35">
        <f>IF(Q23="1 - Rara vez",1,IF(Q23="2 - Improbable",2,IF(Q23="3 - Posible",3,IF(Q23="4 - Probable",4,IF(Q23="5 - Casi seguro",5,IF(Q23="1 - Baja",6,IF(Q23="2 - Media",7,IF(Q23="3 - Alta",8,IF(Q23="NO APLICA","",IF(Q23="Seleccione",0))))))))))</f>
        <v>3</v>
      </c>
      <c r="S23" s="283" t="s">
        <v>212</v>
      </c>
      <c r="T23" s="35">
        <f>IF(S23="1 -Insignificante",1,IF(S23="2 -Menor",2,IF(S23="3 -Moderado",3,IF(S23="4 -Mayor",4,IF(S23="10 -Mayor",7,IF(S23="5 -Catastrófico",5,IF(S23="5 -Moderado",6,IF(S23="20 -Catastrófico",8,IF(S23="1 - Mínimo/Leve",9,IF(S23="2 - Importante",10,IF(S23="3 - Fuerte",11,IF(S23="NO APLICA","",IF(S23="Seleccione",0)))))))))))))</f>
        <v>3</v>
      </c>
      <c r="U23" s="35">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13</v>
      </c>
      <c r="V23" s="287"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225" t="s">
        <v>1222</v>
      </c>
      <c r="X23" s="184">
        <v>46032</v>
      </c>
      <c r="Y23" s="185">
        <v>46366</v>
      </c>
      <c r="Z23" s="247" t="s">
        <v>1236</v>
      </c>
      <c r="AA23" s="274" t="s">
        <v>1237</v>
      </c>
    </row>
    <row r="24" spans="1:27" x14ac:dyDescent="0.25">
      <c r="A24" s="279"/>
      <c r="B24" s="380"/>
      <c r="C24" s="284"/>
      <c r="D24" s="247"/>
      <c r="E24" s="286"/>
      <c r="F24" s="284"/>
      <c r="G24" s="35"/>
      <c r="H24" s="284"/>
      <c r="I24" s="35"/>
      <c r="J24" s="35"/>
      <c r="K24" s="287"/>
      <c r="L24" s="284"/>
      <c r="M24" s="65"/>
      <c r="N24" s="66" t="s">
        <v>218</v>
      </c>
      <c r="O24" s="35"/>
      <c r="P24" s="35"/>
      <c r="Q24" s="284"/>
      <c r="R24" s="35"/>
      <c r="S24" s="284"/>
      <c r="T24" s="35"/>
      <c r="U24" s="35"/>
      <c r="V24" s="287"/>
      <c r="W24" s="247"/>
      <c r="X24" s="248"/>
      <c r="Y24" s="248"/>
      <c r="Z24" s="247"/>
      <c r="AA24" s="275"/>
    </row>
    <row r="25" spans="1:27" x14ac:dyDescent="0.25">
      <c r="A25" s="279"/>
      <c r="B25" s="380"/>
      <c r="C25" s="284"/>
      <c r="D25" s="247"/>
      <c r="E25" s="286"/>
      <c r="F25" s="284"/>
      <c r="G25" s="35"/>
      <c r="H25" s="284"/>
      <c r="I25" s="35"/>
      <c r="J25" s="35"/>
      <c r="K25" s="287"/>
      <c r="L25" s="284"/>
      <c r="M25" s="65"/>
      <c r="N25" s="66" t="s">
        <v>218</v>
      </c>
      <c r="O25" s="35"/>
      <c r="P25" s="35"/>
      <c r="Q25" s="284"/>
      <c r="R25" s="35"/>
      <c r="S25" s="284"/>
      <c r="T25" s="35"/>
      <c r="U25" s="35"/>
      <c r="V25" s="287"/>
      <c r="W25" s="247"/>
      <c r="X25" s="248"/>
      <c r="Y25" s="248"/>
      <c r="Z25" s="247"/>
      <c r="AA25" s="275"/>
    </row>
    <row r="26" spans="1:27" x14ac:dyDescent="0.25">
      <c r="A26" s="279"/>
      <c r="B26" s="380"/>
      <c r="C26" s="284"/>
      <c r="D26" s="247"/>
      <c r="E26" s="286"/>
      <c r="F26" s="284"/>
      <c r="G26" s="35"/>
      <c r="H26" s="284"/>
      <c r="I26" s="35"/>
      <c r="J26" s="35"/>
      <c r="K26" s="287"/>
      <c r="L26" s="284"/>
      <c r="M26" s="65"/>
      <c r="N26" s="66" t="s">
        <v>218</v>
      </c>
      <c r="O26" s="35" t="str">
        <f t="shared" ref="O26:P27" si="3">IF($C$23="Oportunidad","NO APLICA","")</f>
        <v/>
      </c>
      <c r="P26" s="35" t="str">
        <f t="shared" si="3"/>
        <v/>
      </c>
      <c r="Q26" s="284"/>
      <c r="R26" s="35"/>
      <c r="S26" s="284"/>
      <c r="T26" s="35"/>
      <c r="U26" s="35"/>
      <c r="V26" s="287"/>
      <c r="W26" s="247"/>
      <c r="X26" s="248"/>
      <c r="Y26" s="248"/>
      <c r="Z26" s="247"/>
      <c r="AA26" s="275"/>
    </row>
    <row r="27" spans="1:27" x14ac:dyDescent="0.25">
      <c r="A27" s="279"/>
      <c r="B27" s="381"/>
      <c r="C27" s="285"/>
      <c r="D27" s="131"/>
      <c r="E27" s="286"/>
      <c r="F27" s="285"/>
      <c r="G27" s="35"/>
      <c r="H27" s="285"/>
      <c r="I27" s="35"/>
      <c r="J27" s="35"/>
      <c r="K27" s="287"/>
      <c r="L27" s="285"/>
      <c r="M27" s="65"/>
      <c r="N27" s="66" t="s">
        <v>218</v>
      </c>
      <c r="O27" s="35" t="str">
        <f t="shared" si="3"/>
        <v/>
      </c>
      <c r="P27" s="35" t="str">
        <f t="shared" si="3"/>
        <v/>
      </c>
      <c r="Q27" s="285"/>
      <c r="R27" s="35"/>
      <c r="S27" s="285"/>
      <c r="T27" s="35"/>
      <c r="U27" s="35"/>
      <c r="V27" s="287"/>
      <c r="W27" s="270"/>
      <c r="X27" s="271"/>
      <c r="Y27" s="271"/>
      <c r="Z27" s="270"/>
      <c r="AA27" s="276"/>
    </row>
    <row r="28" spans="1:27" ht="95.25" customHeight="1" x14ac:dyDescent="0.25">
      <c r="A28" s="279">
        <v>5</v>
      </c>
      <c r="B28" s="379" t="s">
        <v>791</v>
      </c>
      <c r="C28" s="283" t="s">
        <v>329</v>
      </c>
      <c r="D28" s="111" t="s">
        <v>792</v>
      </c>
      <c r="E28" s="286" t="s">
        <v>793</v>
      </c>
      <c r="F28" s="283" t="s">
        <v>206</v>
      </c>
      <c r="G28" s="35">
        <f>IF(F28="1 - Rara vez",1,IF(F28="2 - Improbable",2,IF(F28="3 - Posible",3,IF(F28="4 - Probable",4,IF(F28="5 - Casi seguro",5,IF(F28="1 - Baja",6,IF(F28="2 - Media",7,IF(F28="3 - Alta",8,IF(F28="Seleccione",0)))))))))</f>
        <v>3</v>
      </c>
      <c r="H28" s="283" t="s">
        <v>213</v>
      </c>
      <c r="I28" s="35">
        <f>IF(H28="1 -Insignificante",1,IF(H28="2 -Menor",2,IF(H28="3 -Moderado",3,IF(H28="5 -Moderado",6,IF(H28="4 -Mayor",4,IF(H28="10 -Mayor",7,IF(H28="5 -Catastrófico",5,IF(H28="20 -Catastrófico",8,IF(H28="1 - Mínimo/Leve",9,IF(H28="2 - Importante",10,IF(H28="3 - Fuerte",11,IF(H28="Seleccione",0))))))))))))</f>
        <v>4</v>
      </c>
      <c r="J28" s="35">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287"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283" t="s">
        <v>320</v>
      </c>
      <c r="M28" s="65" t="s">
        <v>795</v>
      </c>
      <c r="N28" s="66" t="s">
        <v>225</v>
      </c>
      <c r="O28" s="35" t="s">
        <v>395</v>
      </c>
      <c r="P28" s="35" t="str">
        <f>IF($C$28="Oportunidad","NO APLICA","")</f>
        <v/>
      </c>
      <c r="Q28" s="283" t="s">
        <v>208</v>
      </c>
      <c r="R28" s="35">
        <f>IF(Q28="1 - Rara vez",1,IF(Q28="2 - Improbable",2,IF(Q28="3 - Posible",3,IF(Q28="4 - Probable",4,IF(Q28="5 - Casi seguro",5,IF(Q28="1 - Baja",6,IF(Q28="2 - Media",7,IF(Q28="3 - Alta",8,IF(Q28="NO APLICA","",IF(Q28="Seleccione",0))))))))))</f>
        <v>1</v>
      </c>
      <c r="S28" s="283" t="s">
        <v>213</v>
      </c>
      <c r="T28" s="35">
        <f>IF(S28="1 -Insignificante",1,IF(S28="2 -Menor",2,IF(S28="3 -Moderado",3,IF(S28="4 -Mayor",4,IF(S28="10 -Mayor",7,IF(S28="5 -Catastrófico",5,IF(S28="5 -Moderado",6,IF(S28="20 -Catastrófico",8,IF(S28="1 - Mínimo/Leve",9,IF(S28="2 - Importante",10,IF(S28="3 - Fuerte",11,IF(S28="NO APLICA","",IF(S28="Seleccione",0)))))))))))))</f>
        <v>4</v>
      </c>
      <c r="U28" s="35">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287"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80" t="s">
        <v>799</v>
      </c>
      <c r="X28" s="190" t="s">
        <v>1241</v>
      </c>
      <c r="Y28" s="191" t="s">
        <v>1242</v>
      </c>
      <c r="Z28" s="80" t="s">
        <v>800</v>
      </c>
      <c r="AA28" s="280" t="s">
        <v>801</v>
      </c>
    </row>
    <row r="29" spans="1:27" ht="191.25" customHeight="1" x14ac:dyDescent="0.25">
      <c r="A29" s="279"/>
      <c r="B29" s="380"/>
      <c r="C29" s="284"/>
      <c r="D29" s="111" t="s">
        <v>794</v>
      </c>
      <c r="E29" s="286"/>
      <c r="F29" s="284"/>
      <c r="G29" s="35"/>
      <c r="H29" s="284"/>
      <c r="I29" s="35"/>
      <c r="J29" s="35"/>
      <c r="K29" s="287"/>
      <c r="L29" s="284"/>
      <c r="M29" s="65" t="s">
        <v>796</v>
      </c>
      <c r="N29" s="66" t="s">
        <v>225</v>
      </c>
      <c r="O29" s="35" t="s">
        <v>395</v>
      </c>
      <c r="P29" s="35" t="str">
        <f t="shared" ref="O29:P32" si="4">IF($C$28="Oportunidad","NO APLICA","")</f>
        <v/>
      </c>
      <c r="Q29" s="284"/>
      <c r="R29" s="35"/>
      <c r="S29" s="284"/>
      <c r="T29" s="35"/>
      <c r="U29" s="35"/>
      <c r="V29" s="287"/>
      <c r="W29" s="80" t="s">
        <v>802</v>
      </c>
      <c r="X29" s="190" t="s">
        <v>1243</v>
      </c>
      <c r="Y29" s="191" t="s">
        <v>1242</v>
      </c>
      <c r="Z29" s="80" t="s">
        <v>803</v>
      </c>
      <c r="AA29" s="281"/>
    </row>
    <row r="30" spans="1:27" ht="42" customHeight="1" x14ac:dyDescent="0.25">
      <c r="A30" s="279"/>
      <c r="B30" s="380"/>
      <c r="C30" s="284"/>
      <c r="D30" s="80"/>
      <c r="E30" s="286"/>
      <c r="F30" s="284"/>
      <c r="G30" s="35"/>
      <c r="H30" s="284"/>
      <c r="I30" s="35"/>
      <c r="J30" s="35"/>
      <c r="K30" s="287"/>
      <c r="L30" s="284"/>
      <c r="M30" s="65" t="s">
        <v>797</v>
      </c>
      <c r="N30" s="66" t="s">
        <v>225</v>
      </c>
      <c r="O30" s="35" t="s">
        <v>395</v>
      </c>
      <c r="P30" s="35" t="str">
        <f t="shared" si="4"/>
        <v/>
      </c>
      <c r="Q30" s="284"/>
      <c r="R30" s="35"/>
      <c r="S30" s="284"/>
      <c r="T30" s="35"/>
      <c r="U30" s="35"/>
      <c r="V30" s="287"/>
      <c r="W30" s="80" t="s">
        <v>804</v>
      </c>
      <c r="X30" s="190" t="s">
        <v>1241</v>
      </c>
      <c r="Y30" s="191" t="s">
        <v>1242</v>
      </c>
      <c r="Z30" s="80" t="s">
        <v>805</v>
      </c>
      <c r="AA30" s="281"/>
    </row>
    <row r="31" spans="1:27" ht="69" customHeight="1" x14ac:dyDescent="0.25">
      <c r="A31" s="279"/>
      <c r="B31" s="380"/>
      <c r="C31" s="284"/>
      <c r="D31" s="113"/>
      <c r="E31" s="286"/>
      <c r="F31" s="284"/>
      <c r="G31" s="35"/>
      <c r="H31" s="284"/>
      <c r="I31" s="35"/>
      <c r="J31" s="35"/>
      <c r="K31" s="287"/>
      <c r="L31" s="284"/>
      <c r="M31" s="65" t="s">
        <v>798</v>
      </c>
      <c r="N31" s="66" t="s">
        <v>225</v>
      </c>
      <c r="O31" s="35" t="s">
        <v>395</v>
      </c>
      <c r="P31" s="35" t="str">
        <f t="shared" si="4"/>
        <v/>
      </c>
      <c r="Q31" s="284"/>
      <c r="R31" s="35"/>
      <c r="S31" s="284"/>
      <c r="T31" s="35"/>
      <c r="U31" s="35"/>
      <c r="V31" s="287"/>
      <c r="W31" s="80" t="s">
        <v>799</v>
      </c>
      <c r="X31" s="190" t="s">
        <v>1241</v>
      </c>
      <c r="Y31" s="191" t="s">
        <v>1242</v>
      </c>
      <c r="Z31" s="80" t="s">
        <v>806</v>
      </c>
      <c r="AA31" s="281"/>
    </row>
    <row r="32" spans="1:27" ht="16.5" x14ac:dyDescent="0.3">
      <c r="A32" s="279"/>
      <c r="B32" s="381"/>
      <c r="C32" s="285"/>
      <c r="D32" s="136"/>
      <c r="E32" s="286"/>
      <c r="F32" s="285"/>
      <c r="G32" s="35"/>
      <c r="H32" s="285"/>
      <c r="I32" s="35"/>
      <c r="J32" s="35"/>
      <c r="K32" s="287"/>
      <c r="L32" s="285"/>
      <c r="M32" s="65"/>
      <c r="N32" s="66" t="s">
        <v>218</v>
      </c>
      <c r="O32" s="35" t="str">
        <f t="shared" si="4"/>
        <v/>
      </c>
      <c r="P32" s="35" t="str">
        <f t="shared" si="4"/>
        <v/>
      </c>
      <c r="Q32" s="285"/>
      <c r="R32" s="35"/>
      <c r="S32" s="285"/>
      <c r="T32" s="35"/>
      <c r="U32" s="35"/>
      <c r="V32" s="287"/>
      <c r="W32" s="136"/>
      <c r="X32" s="143"/>
      <c r="Y32" s="143"/>
      <c r="Z32" s="143"/>
      <c r="AA32" s="282"/>
    </row>
    <row r="33" spans="1:27" ht="409.6" customHeight="1" x14ac:dyDescent="0.25">
      <c r="A33" s="279">
        <v>6</v>
      </c>
      <c r="B33" s="371" t="s">
        <v>1121</v>
      </c>
      <c r="C33" s="283" t="s">
        <v>330</v>
      </c>
      <c r="D33" s="224" t="s">
        <v>1122</v>
      </c>
      <c r="E33" s="274" t="s">
        <v>1122</v>
      </c>
      <c r="F33" s="283" t="s">
        <v>206</v>
      </c>
      <c r="G33" s="35">
        <f>IF(F33="1 - Rara vez",1,IF(F33="2 - Improbable",2,IF(F33="3 - Posible",3,IF(F33="4 - Probable",4,IF(F33="5 - Casi seguro",5,IF(F33="1 - Baja",6,IF(F33="2 - Media",7,IF(F33="3 - Alta",8,IF(F33="Seleccione",0)))))))))</f>
        <v>3</v>
      </c>
      <c r="H33" s="283" t="s">
        <v>213</v>
      </c>
      <c r="I33" s="35">
        <f>IF(H33="1 -Insignificante",1,IF(H33="2 -Menor",2,IF(H33="3 -Moderado",3,IF(H33="5 -Moderado",6,IF(H33="4 -Mayor",4,IF(H33="10 -Mayor",7,IF(H33="5 -Catastrófico",5,IF(H33="20 -Catastrófico",8,IF(H33="1 - Mínimo/Leve",9,IF(H33="2 - Importante",10,IF(H33="3 - Fuerte",11,IF(H33="Seleccione",0))))))))))))</f>
        <v>4</v>
      </c>
      <c r="J33" s="35">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87"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83" t="s">
        <v>320</v>
      </c>
      <c r="M33" s="225" t="s">
        <v>1123</v>
      </c>
      <c r="N33" s="66" t="s">
        <v>225</v>
      </c>
      <c r="O33" s="35" t="s">
        <v>395</v>
      </c>
      <c r="P33" s="35"/>
      <c r="Q33" s="283" t="s">
        <v>208</v>
      </c>
      <c r="R33" s="35">
        <f>IF(Q33="1 - Rara vez",1,IF(Q33="2 - Improbable",2,IF(Q33="3 - Posible",3,IF(Q33="4 - Probable",4,IF(Q33="5 - Casi seguro",5,IF(Q33="1 - Baja",6,IF(Q33="2 - Media",7,IF(Q33="3 - Alta",8,IF(Q33="NO APLICA","",IF(Q33="Seleccione",0))))))))))</f>
        <v>1</v>
      </c>
      <c r="S33" s="283" t="s">
        <v>213</v>
      </c>
      <c r="T33" s="35">
        <f>IF(S33="1 -Insignificante",1,IF(S33="2 -Menor",2,IF(S33="3 -Moderado",3,IF(S33="4 -Mayor",4,IF(S33="10 -Mayor",7,IF(S33="5 -Catastrófico",5,IF(S33="5 -Moderado",6,IF(S33="20 -Catastrófico",8,IF(S33="1 - Mínimo/Leve",9,IF(S33="2 - Importante",10,IF(S33="3 - Fuerte",11,IF(S33="NO APLICA","",IF(S33="Seleccione",0)))))))))))))</f>
        <v>4</v>
      </c>
      <c r="U33" s="35">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4</v>
      </c>
      <c r="V33" s="287"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228" t="s">
        <v>1124</v>
      </c>
      <c r="X33" s="227" t="s">
        <v>1125</v>
      </c>
      <c r="Y33" s="227" t="s">
        <v>1125</v>
      </c>
      <c r="Z33" s="225" t="s">
        <v>1126</v>
      </c>
      <c r="AA33" s="280" t="s">
        <v>1127</v>
      </c>
    </row>
    <row r="34" spans="1:27" x14ac:dyDescent="0.25">
      <c r="A34" s="279"/>
      <c r="B34" s="372"/>
      <c r="C34" s="284"/>
      <c r="D34" s="224"/>
      <c r="E34" s="274"/>
      <c r="F34" s="284"/>
      <c r="G34" s="35"/>
      <c r="H34" s="284"/>
      <c r="I34" s="35"/>
      <c r="J34" s="35"/>
      <c r="K34" s="287"/>
      <c r="L34" s="284"/>
      <c r="M34" s="65"/>
      <c r="N34" s="66" t="s">
        <v>218</v>
      </c>
      <c r="O34" s="35"/>
      <c r="P34" s="35"/>
      <c r="Q34" s="284"/>
      <c r="R34" s="35"/>
      <c r="S34" s="284"/>
      <c r="T34" s="35"/>
      <c r="U34" s="35"/>
      <c r="V34" s="287"/>
      <c r="W34" s="225"/>
      <c r="X34" s="227"/>
      <c r="Y34" s="227"/>
      <c r="Z34" s="225"/>
      <c r="AA34" s="280"/>
    </row>
    <row r="35" spans="1:27" x14ac:dyDescent="0.25">
      <c r="A35" s="279"/>
      <c r="B35" s="372"/>
      <c r="C35" s="284"/>
      <c r="D35" s="225"/>
      <c r="E35" s="274"/>
      <c r="F35" s="284"/>
      <c r="G35" s="35"/>
      <c r="H35" s="284"/>
      <c r="I35" s="35"/>
      <c r="J35" s="35"/>
      <c r="K35" s="287"/>
      <c r="L35" s="284"/>
      <c r="M35" s="65"/>
      <c r="N35" s="66" t="s">
        <v>218</v>
      </c>
      <c r="O35" s="35" t="str">
        <f t="shared" ref="O35:P52" si="5">IF($C$33="Oportunidad","NO APLICA","")</f>
        <v/>
      </c>
      <c r="P35" s="35" t="str">
        <f t="shared" si="5"/>
        <v/>
      </c>
      <c r="Q35" s="284"/>
      <c r="R35" s="35"/>
      <c r="S35" s="284"/>
      <c r="T35" s="35"/>
      <c r="U35" s="35"/>
      <c r="V35" s="287"/>
      <c r="W35" s="225"/>
      <c r="X35" s="227"/>
      <c r="Y35" s="227"/>
      <c r="Z35" s="225"/>
      <c r="AA35" s="280"/>
    </row>
    <row r="36" spans="1:27" x14ac:dyDescent="0.25">
      <c r="A36" s="279"/>
      <c r="B36" s="372"/>
      <c r="C36" s="284"/>
      <c r="D36" s="225"/>
      <c r="E36" s="274"/>
      <c r="F36" s="284"/>
      <c r="G36" s="35"/>
      <c r="H36" s="284"/>
      <c r="I36" s="35"/>
      <c r="J36" s="35"/>
      <c r="K36" s="287"/>
      <c r="L36" s="284"/>
      <c r="M36" s="65"/>
      <c r="N36" s="66" t="s">
        <v>218</v>
      </c>
      <c r="O36" s="35" t="str">
        <f t="shared" si="5"/>
        <v/>
      </c>
      <c r="P36" s="35" t="str">
        <f t="shared" si="5"/>
        <v/>
      </c>
      <c r="Q36" s="284"/>
      <c r="R36" s="35"/>
      <c r="S36" s="284"/>
      <c r="T36" s="35"/>
      <c r="U36" s="35"/>
      <c r="V36" s="287"/>
      <c r="W36" s="225"/>
      <c r="X36" s="226"/>
      <c r="Y36" s="226"/>
      <c r="Z36" s="225"/>
      <c r="AA36" s="280"/>
    </row>
    <row r="37" spans="1:27" x14ac:dyDescent="0.25">
      <c r="A37" s="279"/>
      <c r="B37" s="373"/>
      <c r="C37" s="285"/>
      <c r="D37" s="225"/>
      <c r="E37" s="274"/>
      <c r="F37" s="285"/>
      <c r="G37" s="35"/>
      <c r="H37" s="285"/>
      <c r="I37" s="35"/>
      <c r="J37" s="35"/>
      <c r="K37" s="287"/>
      <c r="L37" s="285"/>
      <c r="M37" s="65"/>
      <c r="N37" s="66" t="s">
        <v>218</v>
      </c>
      <c r="O37" s="35" t="str">
        <f t="shared" si="5"/>
        <v/>
      </c>
      <c r="P37" s="35" t="str">
        <f t="shared" si="5"/>
        <v/>
      </c>
      <c r="Q37" s="285"/>
      <c r="R37" s="35"/>
      <c r="S37" s="285"/>
      <c r="T37" s="35"/>
      <c r="U37" s="35"/>
      <c r="V37" s="287"/>
      <c r="W37" s="225"/>
      <c r="X37" s="226"/>
      <c r="Y37" s="226"/>
      <c r="Z37" s="225"/>
      <c r="AA37" s="280"/>
    </row>
    <row r="38" spans="1:27" ht="118.5" customHeight="1" x14ac:dyDescent="0.25">
      <c r="A38" s="279">
        <v>7</v>
      </c>
      <c r="B38" s="371" t="s">
        <v>453</v>
      </c>
      <c r="C38" s="283" t="s">
        <v>328</v>
      </c>
      <c r="D38" s="80" t="s">
        <v>454</v>
      </c>
      <c r="E38" s="65" t="s">
        <v>1011</v>
      </c>
      <c r="F38" s="283" t="s">
        <v>205</v>
      </c>
      <c r="G38" s="35">
        <f>IF(F38="1 - Rara vez",1,IF(F38="2 - Improbable",2,IF(F38="3 - Posible",3,IF(F38="4 - Probable",4,IF(F38="5 - Casi seguro",5,IF(F38="1 - Baja",6,IF(F38="2 - Media",7,IF(F38="3 - Alta",8,IF(F38="Seleccione",0)))))))))</f>
        <v>4</v>
      </c>
      <c r="H38" s="283" t="s">
        <v>212</v>
      </c>
      <c r="I38" s="35">
        <f>IF(H38="1 -Insignificante",1,IF(H38="2 -Menor",2,IF(H38="3 -Moderado",3,IF(H38="5 -Moderado",6,IF(H38="4 -Mayor",4,IF(H38="10 -Mayor",7,IF(H38="5 -Catastrófico",5,IF(H38="20 -Catastrófico",8,IF(H38="1 - Mínimo/Leve",9,IF(H38="2 - Importante",10,IF(H38="3 - Fuerte",11,IF(H38="Seleccione",0))))))))))))</f>
        <v>3</v>
      </c>
      <c r="J38" s="35">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87"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83" t="s">
        <v>320</v>
      </c>
      <c r="M38" s="65" t="s">
        <v>1012</v>
      </c>
      <c r="N38" s="66" t="s">
        <v>226</v>
      </c>
      <c r="O38" s="35" t="str">
        <f>IF($C$33="Oportunidad","NO APLICA","")</f>
        <v/>
      </c>
      <c r="P38" s="35" t="s">
        <v>395</v>
      </c>
      <c r="Q38" s="283" t="s">
        <v>205</v>
      </c>
      <c r="R38" s="35">
        <f>IF(Q38="1 - Rara vez",1,IF(Q38="2 - Improbable",2,IF(Q38="3 - Posible",3,IF(Q38="4 - Probable",4,IF(Q38="5 - Casi seguro",5,IF(Q38="1 - Baja",6,IF(Q38="2 - Media",7,IF(Q38="3 - Alta",8,IF(Q38="NO APLICA","",IF(Q38="Seleccione",0))))))))))</f>
        <v>4</v>
      </c>
      <c r="S38" s="283" t="s">
        <v>212</v>
      </c>
      <c r="T38" s="35">
        <f>IF(S38="1 -Insignificante",1,IF(S38="2 -Menor",2,IF(S38="3 -Moderado",3,IF(S38="4 -Mayor",4,IF(S38="10 -Mayor",7,IF(S38="5 -Catastrófico",5,IF(S38="5 -Moderado",6,IF(S38="20 -Catastrófico",8,IF(S38="1 - Mínimo/Leve",9,IF(S38="2 - Importante",10,IF(S38="3 - Fuerte",11,IF(S38="NO APLICA","",IF(S38="Seleccione",0)))))))))))))</f>
        <v>3</v>
      </c>
      <c r="U38" s="35">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87"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80" t="s">
        <v>460</v>
      </c>
      <c r="X38" s="138">
        <v>46035</v>
      </c>
      <c r="Y38" s="138">
        <v>46376</v>
      </c>
      <c r="Z38" s="82" t="s">
        <v>461</v>
      </c>
      <c r="AA38" s="286" t="s">
        <v>462</v>
      </c>
    </row>
    <row r="39" spans="1:27" ht="78.75" customHeight="1" x14ac:dyDescent="0.25">
      <c r="A39" s="279"/>
      <c r="B39" s="372"/>
      <c r="C39" s="284"/>
      <c r="D39" s="80" t="s">
        <v>1010</v>
      </c>
      <c r="E39" s="111" t="s">
        <v>456</v>
      </c>
      <c r="F39" s="284"/>
      <c r="G39" s="35"/>
      <c r="H39" s="284"/>
      <c r="I39" s="35"/>
      <c r="J39" s="35"/>
      <c r="K39" s="287"/>
      <c r="L39" s="284"/>
      <c r="M39" s="65" t="s">
        <v>459</v>
      </c>
      <c r="N39" s="66" t="s">
        <v>225</v>
      </c>
      <c r="O39" s="35" t="s">
        <v>395</v>
      </c>
      <c r="P39" s="35" t="str">
        <f t="shared" si="5"/>
        <v/>
      </c>
      <c r="Q39" s="284"/>
      <c r="R39" s="35"/>
      <c r="S39" s="284"/>
      <c r="T39" s="35"/>
      <c r="U39" s="35"/>
      <c r="V39" s="287"/>
      <c r="W39" s="80" t="s">
        <v>460</v>
      </c>
      <c r="X39" s="138">
        <v>46035</v>
      </c>
      <c r="Y39" s="138">
        <v>46376</v>
      </c>
      <c r="Z39" s="82" t="s">
        <v>461</v>
      </c>
      <c r="AA39" s="286"/>
    </row>
    <row r="40" spans="1:27" ht="95.25" customHeight="1" x14ac:dyDescent="0.25">
      <c r="A40" s="279"/>
      <c r="B40" s="372"/>
      <c r="C40" s="284"/>
      <c r="D40" s="228" t="s">
        <v>1159</v>
      </c>
      <c r="E40" s="241" t="s">
        <v>457</v>
      </c>
      <c r="F40" s="284"/>
      <c r="G40" s="35"/>
      <c r="H40" s="284"/>
      <c r="I40" s="35"/>
      <c r="J40" s="35"/>
      <c r="K40" s="287"/>
      <c r="L40" s="284"/>
      <c r="M40" s="225" t="s">
        <v>1162</v>
      </c>
      <c r="N40" s="66" t="s">
        <v>226</v>
      </c>
      <c r="O40" s="35"/>
      <c r="P40" s="35" t="s">
        <v>395</v>
      </c>
      <c r="Q40" s="284"/>
      <c r="R40" s="35"/>
      <c r="S40" s="284"/>
      <c r="T40" s="35"/>
      <c r="U40" s="35"/>
      <c r="V40" s="287"/>
      <c r="W40" s="242" t="s">
        <v>460</v>
      </c>
      <c r="X40" s="243">
        <v>46035</v>
      </c>
      <c r="Y40" s="243">
        <v>46376</v>
      </c>
      <c r="Z40" s="244" t="s">
        <v>1164</v>
      </c>
      <c r="AA40" s="286"/>
    </row>
    <row r="41" spans="1:27" ht="93" customHeight="1" x14ac:dyDescent="0.25">
      <c r="A41" s="279"/>
      <c r="B41" s="372"/>
      <c r="C41" s="284"/>
      <c r="D41" s="109" t="s">
        <v>455</v>
      </c>
      <c r="E41" s="111" t="s">
        <v>458</v>
      </c>
      <c r="F41" s="284"/>
      <c r="G41" s="35"/>
      <c r="H41" s="284"/>
      <c r="I41" s="35"/>
      <c r="J41" s="35"/>
      <c r="K41" s="287"/>
      <c r="L41" s="284"/>
      <c r="M41" s="225" t="s">
        <v>459</v>
      </c>
      <c r="N41" s="66" t="s">
        <v>225</v>
      </c>
      <c r="O41" s="35" t="s">
        <v>395</v>
      </c>
      <c r="P41" s="35" t="str">
        <f t="shared" si="5"/>
        <v/>
      </c>
      <c r="Q41" s="284"/>
      <c r="R41" s="35"/>
      <c r="S41" s="284"/>
      <c r="T41" s="35"/>
      <c r="U41" s="35"/>
      <c r="V41" s="287"/>
      <c r="W41" s="242" t="s">
        <v>460</v>
      </c>
      <c r="X41" s="243">
        <v>46035</v>
      </c>
      <c r="Y41" s="243">
        <v>46376</v>
      </c>
      <c r="Z41" s="244" t="s">
        <v>1164</v>
      </c>
      <c r="AA41" s="286"/>
    </row>
    <row r="42" spans="1:27" ht="93" customHeight="1" x14ac:dyDescent="0.25">
      <c r="A42" s="279"/>
      <c r="B42" s="372"/>
      <c r="C42" s="284"/>
      <c r="D42" s="80"/>
      <c r="E42" s="111"/>
      <c r="F42" s="284"/>
      <c r="G42" s="35"/>
      <c r="H42" s="284"/>
      <c r="I42" s="35"/>
      <c r="J42" s="35"/>
      <c r="K42" s="287"/>
      <c r="L42" s="284"/>
      <c r="M42" s="225" t="s">
        <v>1163</v>
      </c>
      <c r="N42" s="66" t="s">
        <v>226</v>
      </c>
      <c r="O42" s="35"/>
      <c r="P42" s="35" t="s">
        <v>395</v>
      </c>
      <c r="Q42" s="284"/>
      <c r="R42" s="35"/>
      <c r="S42" s="284"/>
      <c r="T42" s="35"/>
      <c r="U42" s="35"/>
      <c r="V42" s="287"/>
      <c r="W42" s="242" t="s">
        <v>460</v>
      </c>
      <c r="X42" s="243">
        <v>46035</v>
      </c>
      <c r="Y42" s="243">
        <v>46290</v>
      </c>
      <c r="Z42" s="244" t="s">
        <v>1165</v>
      </c>
      <c r="AA42" s="286"/>
    </row>
    <row r="43" spans="1:27" ht="72" customHeight="1" x14ac:dyDescent="0.25">
      <c r="A43" s="279"/>
      <c r="B43" s="372"/>
      <c r="C43" s="284"/>
      <c r="D43" s="80"/>
      <c r="F43" s="284"/>
      <c r="G43" s="35"/>
      <c r="H43" s="284"/>
      <c r="I43" s="35"/>
      <c r="J43" s="35"/>
      <c r="K43" s="287"/>
      <c r="L43" s="284"/>
      <c r="M43" s="225" t="s">
        <v>1013</v>
      </c>
      <c r="N43" s="66" t="s">
        <v>226</v>
      </c>
      <c r="O43" s="35"/>
      <c r="P43" s="35" t="s">
        <v>395</v>
      </c>
      <c r="Q43" s="284"/>
      <c r="R43" s="35"/>
      <c r="S43" s="284"/>
      <c r="T43" s="35"/>
      <c r="U43" s="35"/>
      <c r="V43" s="287"/>
      <c r="W43" s="242" t="s">
        <v>873</v>
      </c>
      <c r="X43" s="243">
        <v>46035</v>
      </c>
      <c r="Y43" s="243">
        <v>46267</v>
      </c>
      <c r="Z43" s="245" t="s">
        <v>1166</v>
      </c>
      <c r="AA43" s="286"/>
    </row>
    <row r="44" spans="1:27" ht="73.5" customHeight="1" x14ac:dyDescent="0.25">
      <c r="A44" s="279"/>
      <c r="B44" s="372"/>
      <c r="C44" s="284"/>
      <c r="D44" s="97"/>
      <c r="E44" s="97"/>
      <c r="F44" s="284"/>
      <c r="G44" s="35"/>
      <c r="H44" s="284"/>
      <c r="I44" s="35"/>
      <c r="J44" s="35"/>
      <c r="K44" s="287"/>
      <c r="L44" s="284"/>
      <c r="M44" s="225" t="s">
        <v>1160</v>
      </c>
      <c r="N44" s="66" t="s">
        <v>225</v>
      </c>
      <c r="O44" s="35" t="s">
        <v>395</v>
      </c>
      <c r="P44" s="35"/>
      <c r="Q44" s="284"/>
      <c r="R44" s="35"/>
      <c r="S44" s="284"/>
      <c r="T44" s="35"/>
      <c r="U44" s="35"/>
      <c r="V44" s="287"/>
      <c r="W44" s="242" t="s">
        <v>460</v>
      </c>
      <c r="X44" s="243">
        <v>46035</v>
      </c>
      <c r="Y44" s="243">
        <v>46376</v>
      </c>
      <c r="Z44" s="244" t="s">
        <v>1167</v>
      </c>
      <c r="AA44" s="286"/>
    </row>
    <row r="45" spans="1:27" ht="75.75" customHeight="1" x14ac:dyDescent="0.25">
      <c r="A45" s="279"/>
      <c r="B45" s="373"/>
      <c r="C45" s="285"/>
      <c r="D45" s="80"/>
      <c r="E45" s="65"/>
      <c r="F45" s="285"/>
      <c r="G45" s="35"/>
      <c r="H45" s="285"/>
      <c r="I45" s="35"/>
      <c r="J45" s="35"/>
      <c r="K45" s="287"/>
      <c r="L45" s="285"/>
      <c r="M45" s="225" t="s">
        <v>1161</v>
      </c>
      <c r="N45" s="66" t="s">
        <v>225</v>
      </c>
      <c r="O45" s="35" t="s">
        <v>395</v>
      </c>
      <c r="P45" s="35" t="str">
        <f t="shared" si="5"/>
        <v/>
      </c>
      <c r="Q45" s="285"/>
      <c r="R45" s="35"/>
      <c r="S45" s="285"/>
      <c r="T45" s="35"/>
      <c r="U45" s="35"/>
      <c r="V45" s="287"/>
      <c r="W45" s="242" t="s">
        <v>1168</v>
      </c>
      <c r="X45" s="243">
        <v>46035</v>
      </c>
      <c r="Y45" s="243">
        <v>46275</v>
      </c>
      <c r="Z45" s="245" t="s">
        <v>1169</v>
      </c>
      <c r="AA45" s="286"/>
    </row>
    <row r="46" spans="1:27" ht="126.75" customHeight="1" x14ac:dyDescent="0.25">
      <c r="A46" s="279">
        <v>8</v>
      </c>
      <c r="B46" s="371" t="s">
        <v>721</v>
      </c>
      <c r="C46" s="283" t="s">
        <v>328</v>
      </c>
      <c r="D46" s="80" t="s">
        <v>463</v>
      </c>
      <c r="E46" s="286" t="s">
        <v>464</v>
      </c>
      <c r="F46" s="283" t="s">
        <v>206</v>
      </c>
      <c r="G46" s="35">
        <f>IF(F46="1 - Rara vez",1,IF(F46="2 - Improbable",2,IF(F46="3 - Posible",3,IF(F46="4 - Probable",4,IF(F46="5 - Casi seguro",5,IF(F46="1 - Baja",6,IF(F46="2 - Media",7,IF(F46="3 - Alta",8,IF(F46="Seleccione",0)))))))))</f>
        <v>3</v>
      </c>
      <c r="H46" s="283" t="s">
        <v>212</v>
      </c>
      <c r="I46" s="35">
        <f>IF(H46="1 -Insignificante",1,IF(H46="2 -Menor",2,IF(H46="3 -Moderado",3,IF(H46="5 -Moderado",6,IF(H46="4 -Mayor",4,IF(H46="10 -Mayor",7,IF(H46="5 -Catastrófico",5,IF(H46="20 -Catastrófico",8,IF(H46="1 - Mínimo/Leve",9,IF(H46="2 - Importante",10,IF(H46="3 - Fuerte",11,IF(H46="Seleccione",0))))))))))))</f>
        <v>3</v>
      </c>
      <c r="J46" s="35">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87"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83" t="s">
        <v>321</v>
      </c>
      <c r="M46" s="65" t="s">
        <v>467</v>
      </c>
      <c r="N46" s="66" t="s">
        <v>225</v>
      </c>
      <c r="O46" s="35" t="s">
        <v>395</v>
      </c>
      <c r="P46" s="35" t="str">
        <f>IF($C$33="Oportunidad","NO APLICA","")</f>
        <v/>
      </c>
      <c r="Q46" s="283" t="s">
        <v>205</v>
      </c>
      <c r="R46" s="35">
        <f>IF(Q46="1 - Rara vez",1,IF(Q46="2 - Improbable",2,IF(Q46="3 - Posible",3,IF(Q46="4 - Probable",4,IF(Q46="5 - Casi seguro",5,IF(Q46="1 - Baja",6,IF(Q46="2 - Media",7,IF(Q46="3 - Alta",8,IF(Q46="NO APLICA","",IF(Q46="Seleccione",0))))))))))</f>
        <v>4</v>
      </c>
      <c r="S46" s="283" t="s">
        <v>211</v>
      </c>
      <c r="T46" s="35">
        <f>IF(S46="1 -Insignificante",1,IF(S46="2 -Menor",2,IF(S46="3 -Moderado",3,IF(S46="4 -Mayor",4,IF(S46="10 -Mayor",7,IF(S46="5 -Catastrófico",5,IF(S46="5 -Moderado",6,IF(S46="20 -Catastrófico",8,IF(S46="1 - Mínimo/Leve",9,IF(S46="2 - Importante",10,IF(S46="3 - Fuerte",11,IF(S46="NO APLICA","",IF(S46="Seleccione",0)))))))))))))</f>
        <v>2</v>
      </c>
      <c r="U46" s="35">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87"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80" t="s">
        <v>468</v>
      </c>
      <c r="X46" s="80" t="s">
        <v>465</v>
      </c>
      <c r="Y46" s="80" t="s">
        <v>466</v>
      </c>
      <c r="Z46" s="80" t="s">
        <v>469</v>
      </c>
      <c r="AA46" s="286" t="s">
        <v>756</v>
      </c>
    </row>
    <row r="47" spans="1:27" ht="30.75" customHeight="1" x14ac:dyDescent="0.25">
      <c r="A47" s="279"/>
      <c r="B47" s="372"/>
      <c r="C47" s="284"/>
      <c r="D47" s="80"/>
      <c r="E47" s="286"/>
      <c r="F47" s="284"/>
      <c r="G47" s="35"/>
      <c r="H47" s="284"/>
      <c r="I47" s="35"/>
      <c r="J47" s="35"/>
      <c r="K47" s="287"/>
      <c r="L47" s="284"/>
      <c r="M47" s="65"/>
      <c r="N47" s="66" t="s">
        <v>218</v>
      </c>
      <c r="O47" s="35" t="str">
        <f t="shared" si="5"/>
        <v/>
      </c>
      <c r="P47" s="35" t="str">
        <f t="shared" si="5"/>
        <v/>
      </c>
      <c r="Q47" s="284"/>
      <c r="R47" s="35"/>
      <c r="S47" s="284"/>
      <c r="T47" s="35"/>
      <c r="U47" s="35"/>
      <c r="V47" s="287"/>
      <c r="W47" s="80"/>
      <c r="X47" s="80"/>
      <c r="Y47" s="80"/>
      <c r="Z47" s="80"/>
      <c r="AA47" s="286"/>
    </row>
    <row r="48" spans="1:27" x14ac:dyDescent="0.25">
      <c r="A48" s="279"/>
      <c r="B48" s="372"/>
      <c r="C48" s="284"/>
      <c r="D48" s="80"/>
      <c r="E48" s="286"/>
      <c r="F48" s="284"/>
      <c r="G48" s="35"/>
      <c r="H48" s="284"/>
      <c r="I48" s="35"/>
      <c r="J48" s="35"/>
      <c r="K48" s="287"/>
      <c r="L48" s="284"/>
      <c r="M48" s="65"/>
      <c r="N48" s="66" t="s">
        <v>218</v>
      </c>
      <c r="O48" s="35" t="str">
        <f t="shared" si="5"/>
        <v/>
      </c>
      <c r="P48" s="35" t="str">
        <f t="shared" si="5"/>
        <v/>
      </c>
      <c r="Q48" s="284"/>
      <c r="R48" s="35"/>
      <c r="S48" s="284"/>
      <c r="T48" s="35"/>
      <c r="U48" s="35"/>
      <c r="V48" s="287"/>
      <c r="W48" s="80"/>
      <c r="X48" s="80"/>
      <c r="Y48" s="80"/>
      <c r="Z48" s="80"/>
      <c r="AA48" s="286"/>
    </row>
    <row r="49" spans="1:27" x14ac:dyDescent="0.25">
      <c r="A49" s="279"/>
      <c r="B49" s="372"/>
      <c r="C49" s="284"/>
      <c r="D49" s="80"/>
      <c r="E49" s="286"/>
      <c r="F49" s="284"/>
      <c r="G49" s="35"/>
      <c r="H49" s="284"/>
      <c r="I49" s="35"/>
      <c r="J49" s="35"/>
      <c r="K49" s="287"/>
      <c r="L49" s="284"/>
      <c r="M49" s="65"/>
      <c r="N49" s="66" t="s">
        <v>218</v>
      </c>
      <c r="O49" s="35" t="str">
        <f t="shared" si="5"/>
        <v/>
      </c>
      <c r="P49" s="35" t="str">
        <f t="shared" si="5"/>
        <v/>
      </c>
      <c r="Q49" s="284"/>
      <c r="R49" s="35"/>
      <c r="S49" s="284"/>
      <c r="T49" s="35"/>
      <c r="U49" s="35"/>
      <c r="V49" s="287"/>
      <c r="W49" s="80"/>
      <c r="X49" s="80"/>
      <c r="Y49" s="80"/>
      <c r="Z49" s="80"/>
      <c r="AA49" s="286"/>
    </row>
    <row r="50" spans="1:27" x14ac:dyDescent="0.25">
      <c r="A50" s="279"/>
      <c r="B50" s="372"/>
      <c r="C50" s="284"/>
      <c r="D50" s="80"/>
      <c r="E50" s="286"/>
      <c r="F50" s="284"/>
      <c r="G50" s="35"/>
      <c r="H50" s="284"/>
      <c r="I50" s="35"/>
      <c r="J50" s="35"/>
      <c r="K50" s="287"/>
      <c r="L50" s="284"/>
      <c r="M50" s="65"/>
      <c r="N50" s="66" t="s">
        <v>218</v>
      </c>
      <c r="O50" s="35" t="str">
        <f t="shared" si="5"/>
        <v/>
      </c>
      <c r="P50" s="35" t="str">
        <f t="shared" si="5"/>
        <v/>
      </c>
      <c r="Q50" s="284"/>
      <c r="R50" s="35"/>
      <c r="S50" s="284"/>
      <c r="T50" s="35"/>
      <c r="U50" s="35"/>
      <c r="V50" s="287"/>
      <c r="W50" s="80"/>
      <c r="X50" s="80"/>
      <c r="Y50" s="80"/>
      <c r="Z50" s="80"/>
      <c r="AA50" s="286"/>
    </row>
    <row r="51" spans="1:27" ht="66.75" customHeight="1" x14ac:dyDescent="0.25">
      <c r="A51" s="279">
        <v>9</v>
      </c>
      <c r="B51" s="379" t="s">
        <v>1025</v>
      </c>
      <c r="C51" s="283" t="s">
        <v>328</v>
      </c>
      <c r="D51" s="80" t="s">
        <v>1022</v>
      </c>
      <c r="E51" s="286" t="s">
        <v>1023</v>
      </c>
      <c r="F51" s="283" t="s">
        <v>206</v>
      </c>
      <c r="G51" s="35">
        <f>IF(F51="1 - Rara vez",1,IF(F51="2 - Improbable",2,IF(F51="3 - Posible",3,IF(F51="4 - Probable",4,IF(F51="5 - Casi seguro",5,IF(F51="1 - Baja",6,IF(F51="2 - Media",7,IF(F51="3 - Alta",8,IF(F51="Seleccione",0)))))))))</f>
        <v>3</v>
      </c>
      <c r="H51" s="283" t="s">
        <v>212</v>
      </c>
      <c r="I51" s="35">
        <f>IF(H51="1 -Insignificante",1,IF(H51="2 -Menor",2,IF(H51="3 -Moderado",3,IF(H51="5 -Moderado",6,IF(H51="4 -Mayor",4,IF(H51="10 -Mayor",7,IF(H51="5 -Catastrófico",5,IF(H51="20 -Catastrófico",8,IF(H51="1 - Mínimo/Leve",9,IF(H51="2 - Importante",10,IF(H51="3 - Fuerte",11,IF(H51="Seleccione",0))))))))))))</f>
        <v>3</v>
      </c>
      <c r="J51" s="35">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13</v>
      </c>
      <c r="K51" s="287"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ALTA</v>
      </c>
      <c r="L51" s="283" t="s">
        <v>320</v>
      </c>
      <c r="M51" s="65" t="s">
        <v>1024</v>
      </c>
      <c r="N51" s="66" t="s">
        <v>225</v>
      </c>
      <c r="O51" s="35" t="s">
        <v>395</v>
      </c>
      <c r="P51" s="35" t="str">
        <f>IF($C$33="Oportunidad","NO APLICA","")</f>
        <v/>
      </c>
      <c r="Q51" s="283" t="s">
        <v>206</v>
      </c>
      <c r="R51" s="35">
        <f>IF(Q51="1 - Rara vez",1,IF(Q51="2 - Improbable",2,IF(Q51="3 - Posible",3,IF(Q51="4 - Probable",4,IF(Q51="5 - Casi seguro",5,IF(Q51="1 - Baja",6,IF(Q51="2 - Media",7,IF(Q51="3 - Alta",8,IF(Q51="NO APLICA","",IF(Q51="Seleccione",0))))))))))</f>
        <v>3</v>
      </c>
      <c r="S51" s="283" t="s">
        <v>212</v>
      </c>
      <c r="T51" s="35">
        <f>IF(S51="1 -Insignificante",1,IF(S51="2 -Menor",2,IF(S51="3 -Moderado",3,IF(S51="4 -Mayor",4,IF(S51="10 -Mayor",7,IF(S51="5 -Catastrófico",5,IF(S51="5 -Moderado",6,IF(S51="20 -Catastrófico",8,IF(S51="1 - Mínimo/Leve",9,IF(S51="2 - Importante",10,IF(S51="3 - Fuerte",11,IF(S51="NO APLICA","",IF(S51="Seleccione",0)))))))))))))</f>
        <v>3</v>
      </c>
      <c r="U51" s="35">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13</v>
      </c>
      <c r="V51" s="287"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ALTA</v>
      </c>
      <c r="W51" s="80" t="s">
        <v>938</v>
      </c>
      <c r="X51" s="142" t="s">
        <v>939</v>
      </c>
      <c r="Y51" s="142" t="s">
        <v>940</v>
      </c>
      <c r="Z51" s="80" t="s">
        <v>941</v>
      </c>
      <c r="AA51" s="286" t="s">
        <v>942</v>
      </c>
    </row>
    <row r="52" spans="1:27" x14ac:dyDescent="0.25">
      <c r="A52" s="279"/>
      <c r="B52" s="380"/>
      <c r="C52" s="284"/>
      <c r="D52" s="80"/>
      <c r="E52" s="286"/>
      <c r="F52" s="284"/>
      <c r="G52" s="35"/>
      <c r="H52" s="284"/>
      <c r="I52" s="35"/>
      <c r="J52" s="35"/>
      <c r="K52" s="287"/>
      <c r="L52" s="284"/>
      <c r="M52" s="65"/>
      <c r="N52" s="66" t="s">
        <v>218</v>
      </c>
      <c r="O52" s="35"/>
      <c r="P52" s="35" t="str">
        <f t="shared" si="5"/>
        <v/>
      </c>
      <c r="Q52" s="284"/>
      <c r="R52" s="35"/>
      <c r="S52" s="284"/>
      <c r="T52" s="35"/>
      <c r="U52" s="35"/>
      <c r="V52" s="287"/>
      <c r="W52" s="80"/>
      <c r="X52" s="80"/>
      <c r="Y52" s="80"/>
      <c r="Z52" s="80"/>
      <c r="AA52" s="286"/>
    </row>
    <row r="53" spans="1:27" x14ac:dyDescent="0.25">
      <c r="A53" s="279"/>
      <c r="B53" s="380"/>
      <c r="C53" s="284"/>
      <c r="D53" s="80"/>
      <c r="E53" s="286"/>
      <c r="F53" s="284"/>
      <c r="G53" s="35"/>
      <c r="H53" s="284"/>
      <c r="I53" s="35"/>
      <c r="J53" s="35"/>
      <c r="K53" s="287"/>
      <c r="L53" s="284"/>
      <c r="M53" s="65"/>
      <c r="N53" s="66" t="s">
        <v>218</v>
      </c>
      <c r="O53" s="35"/>
      <c r="P53" s="35" t="str">
        <f t="shared" ref="O53:P55" si="6">IF($C$33="Oportunidad","NO APLICA","")</f>
        <v/>
      </c>
      <c r="Q53" s="284"/>
      <c r="R53" s="35"/>
      <c r="S53" s="284"/>
      <c r="T53" s="35"/>
      <c r="U53" s="35"/>
      <c r="V53" s="287"/>
      <c r="W53" s="80"/>
      <c r="X53" s="80"/>
      <c r="Y53" s="80"/>
      <c r="Z53" s="80"/>
      <c r="AA53" s="286"/>
    </row>
    <row r="54" spans="1:27" x14ac:dyDescent="0.25">
      <c r="A54" s="279"/>
      <c r="B54" s="380"/>
      <c r="C54" s="284"/>
      <c r="D54" s="80"/>
      <c r="E54" s="286"/>
      <c r="F54" s="284"/>
      <c r="G54" s="35"/>
      <c r="H54" s="284"/>
      <c r="I54" s="35"/>
      <c r="J54" s="35"/>
      <c r="K54" s="287"/>
      <c r="L54" s="284"/>
      <c r="M54" s="65"/>
      <c r="N54" s="66" t="s">
        <v>218</v>
      </c>
      <c r="O54" s="35" t="str">
        <f t="shared" si="6"/>
        <v/>
      </c>
      <c r="P54" s="35" t="str">
        <f t="shared" si="6"/>
        <v/>
      </c>
      <c r="Q54" s="284"/>
      <c r="R54" s="35"/>
      <c r="S54" s="284"/>
      <c r="T54" s="35"/>
      <c r="U54" s="35"/>
      <c r="V54" s="287"/>
      <c r="W54" s="80"/>
      <c r="X54" s="80"/>
      <c r="Y54" s="80"/>
      <c r="Z54" s="80"/>
      <c r="AA54" s="286"/>
    </row>
    <row r="55" spans="1:27" x14ac:dyDescent="0.25">
      <c r="A55" s="279"/>
      <c r="B55" s="381"/>
      <c r="C55" s="285"/>
      <c r="E55" s="286"/>
      <c r="F55" s="285"/>
      <c r="G55" s="35"/>
      <c r="H55" s="285"/>
      <c r="I55" s="35"/>
      <c r="J55" s="35"/>
      <c r="K55" s="287"/>
      <c r="L55" s="285"/>
      <c r="M55" s="65"/>
      <c r="N55" s="66" t="s">
        <v>218</v>
      </c>
      <c r="O55" s="35" t="str">
        <f t="shared" si="6"/>
        <v/>
      </c>
      <c r="P55" s="35" t="str">
        <f t="shared" si="6"/>
        <v/>
      </c>
      <c r="Q55" s="285"/>
      <c r="R55" s="35"/>
      <c r="S55" s="285"/>
      <c r="T55" s="35"/>
      <c r="U55" s="35"/>
      <c r="V55" s="287"/>
      <c r="W55" s="97"/>
      <c r="X55" s="141"/>
      <c r="Y55" s="141"/>
      <c r="Z55" s="97"/>
      <c r="AA55" s="286"/>
    </row>
    <row r="56" spans="1:27" ht="72" customHeight="1" x14ac:dyDescent="0.25">
      <c r="A56" s="279">
        <v>10</v>
      </c>
      <c r="B56" s="379" t="s">
        <v>1239</v>
      </c>
      <c r="C56" s="283" t="s">
        <v>331</v>
      </c>
      <c r="D56" s="126" t="s">
        <v>1212</v>
      </c>
      <c r="E56" s="288" t="s">
        <v>1213</v>
      </c>
      <c r="F56" s="283" t="s">
        <v>206</v>
      </c>
      <c r="G56" s="35">
        <f>IF(F56="1 - Rara vez",1,IF(F56="2 - Improbable",2,IF(F56="3 - Posible",3,IF(F56="4 - Probable",4,IF(F56="5 - Casi seguro",5,IF(F56="1 - Baja",6,IF(F56="2 - Media",7,IF(F56="3 - Alta",8,IF(F56="Seleccione",0)))))))))</f>
        <v>3</v>
      </c>
      <c r="H56" s="283" t="s">
        <v>212</v>
      </c>
      <c r="I56" s="35">
        <f>IF(H56="1 -Insignificante",1,IF(H56="2 -Menor",2,IF(H56="3 -Moderado",3,IF(H56="5 -Moderado",6,IF(H56="4 -Mayor",4,IF(H56="10 -Mayor",7,IF(H56="5 -Catastrófico",5,IF(H56="20 -Catastrófico",8,IF(H56="1 - Mínimo/Leve",9,IF(H56="2 - Importante",10,IF(H56="3 - Fuerte",11,IF(H56="Seleccione",0))))))))))))</f>
        <v>3</v>
      </c>
      <c r="J56" s="35">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13</v>
      </c>
      <c r="K56" s="287"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83" t="s">
        <v>321</v>
      </c>
      <c r="M56" s="125" t="s">
        <v>1214</v>
      </c>
      <c r="N56" s="66" t="s">
        <v>225</v>
      </c>
      <c r="O56" s="35" t="s">
        <v>395</v>
      </c>
      <c r="P56" s="35"/>
      <c r="Q56" s="283" t="s">
        <v>206</v>
      </c>
      <c r="R56" s="35">
        <f>IF(Q56="1 - Rara vez",1,IF(Q56="2 - Improbable",2,IF(Q56="3 - Posible",3,IF(Q56="4 - Probable",4,IF(Q56="5 - Casi seguro",5,IF(Q56="1 - Baja",6,IF(Q56="2 - Media",7,IF(Q56="3 - Alta",8,IF(Q56="NO APLICA","",IF(Q56="Seleccione",0))))))))))</f>
        <v>3</v>
      </c>
      <c r="S56" s="283" t="s">
        <v>212</v>
      </c>
      <c r="T56" s="35">
        <f>IF(S56="1 -Insignificante",1,IF(S56="2 -Menor",2,IF(S56="3 -Moderado",3,IF(S56="4 -Mayor",4,IF(S56="10 -Mayor",7,IF(S56="5 -Catastrófico",5,IF(S56="5 -Moderado",6,IF(S56="20 -Catastrófico",8,IF(S56="1 - Mínimo/Leve",9,IF(S56="2 - Importante",10,IF(S56="3 - Fuerte",11,IF(S56="NO APLICA","",IF(S56="Seleccione",0)))))))))))))</f>
        <v>3</v>
      </c>
      <c r="U56" s="35">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13</v>
      </c>
      <c r="V56" s="287"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261" t="s">
        <v>593</v>
      </c>
      <c r="X56" s="175">
        <v>46040</v>
      </c>
      <c r="Y56" s="175">
        <v>46373</v>
      </c>
      <c r="Z56" s="155" t="s">
        <v>1216</v>
      </c>
      <c r="AA56" s="288" t="s">
        <v>1217</v>
      </c>
    </row>
    <row r="57" spans="1:27" ht="57.75" customHeight="1" x14ac:dyDescent="0.25">
      <c r="A57" s="279"/>
      <c r="B57" s="380"/>
      <c r="C57" s="284"/>
      <c r="D57" s="126"/>
      <c r="E57" s="289"/>
      <c r="F57" s="284"/>
      <c r="G57" s="35"/>
      <c r="H57" s="284"/>
      <c r="I57" s="35"/>
      <c r="J57" s="35"/>
      <c r="K57" s="287"/>
      <c r="L57" s="284"/>
      <c r="M57" s="125" t="s">
        <v>1215</v>
      </c>
      <c r="N57" s="66" t="s">
        <v>225</v>
      </c>
      <c r="O57" s="35" t="s">
        <v>395</v>
      </c>
      <c r="P57" s="35" t="str">
        <f t="shared" ref="O57:P72" si="7">IF($C$33="Oportunidad","NO APLICA","")</f>
        <v/>
      </c>
      <c r="Q57" s="284"/>
      <c r="R57" s="35"/>
      <c r="S57" s="284"/>
      <c r="T57" s="35"/>
      <c r="U57" s="35"/>
      <c r="V57" s="287"/>
      <c r="W57" s="251" t="s">
        <v>1218</v>
      </c>
      <c r="X57" s="175">
        <v>46040</v>
      </c>
      <c r="Y57" s="175">
        <v>46373</v>
      </c>
      <c r="Z57" s="155" t="s">
        <v>1219</v>
      </c>
      <c r="AA57" s="289"/>
    </row>
    <row r="58" spans="1:27" x14ac:dyDescent="0.25">
      <c r="A58" s="279"/>
      <c r="B58" s="380"/>
      <c r="C58" s="284"/>
      <c r="D58" s="126"/>
      <c r="E58" s="289"/>
      <c r="F58" s="284"/>
      <c r="G58" s="35"/>
      <c r="H58" s="284"/>
      <c r="I58" s="35"/>
      <c r="J58" s="35"/>
      <c r="K58" s="287"/>
      <c r="L58" s="284"/>
      <c r="M58" s="65"/>
      <c r="N58" s="66" t="s">
        <v>218</v>
      </c>
      <c r="O58" s="35" t="str">
        <f t="shared" si="7"/>
        <v/>
      </c>
      <c r="P58" s="35" t="str">
        <f t="shared" si="7"/>
        <v/>
      </c>
      <c r="Q58" s="284"/>
      <c r="R58" s="35"/>
      <c r="S58" s="284"/>
      <c r="T58" s="35"/>
      <c r="U58" s="35"/>
      <c r="V58" s="287"/>
      <c r="W58" s="261"/>
      <c r="X58" s="175"/>
      <c r="Y58" s="262"/>
      <c r="Z58" s="156"/>
      <c r="AA58" s="289"/>
    </row>
    <row r="59" spans="1:27" x14ac:dyDescent="0.25">
      <c r="A59" s="279"/>
      <c r="B59" s="380"/>
      <c r="C59" s="284"/>
      <c r="D59" s="331"/>
      <c r="E59" s="289"/>
      <c r="F59" s="284"/>
      <c r="G59" s="35"/>
      <c r="H59" s="284"/>
      <c r="I59" s="35"/>
      <c r="J59" s="35"/>
      <c r="K59" s="287"/>
      <c r="L59" s="284"/>
      <c r="M59" s="65"/>
      <c r="N59" s="66" t="s">
        <v>218</v>
      </c>
      <c r="O59" s="35" t="str">
        <f t="shared" si="7"/>
        <v/>
      </c>
      <c r="P59" s="35" t="str">
        <f t="shared" si="7"/>
        <v/>
      </c>
      <c r="Q59" s="284"/>
      <c r="R59" s="35"/>
      <c r="S59" s="284"/>
      <c r="T59" s="35"/>
      <c r="U59" s="35"/>
      <c r="V59" s="287"/>
      <c r="W59" s="261"/>
      <c r="X59" s="263"/>
      <c r="Y59" s="263"/>
      <c r="Z59" s="156"/>
      <c r="AA59" s="289"/>
    </row>
    <row r="60" spans="1:27" x14ac:dyDescent="0.25">
      <c r="A60" s="279"/>
      <c r="B60" s="381"/>
      <c r="C60" s="285"/>
      <c r="D60" s="290"/>
      <c r="E60" s="290"/>
      <c r="F60" s="285"/>
      <c r="G60" s="35"/>
      <c r="H60" s="285"/>
      <c r="I60" s="35"/>
      <c r="J60" s="35"/>
      <c r="K60" s="287"/>
      <c r="L60" s="285"/>
      <c r="M60" s="65"/>
      <c r="N60" s="66" t="s">
        <v>218</v>
      </c>
      <c r="O60" s="35" t="str">
        <f t="shared" si="7"/>
        <v/>
      </c>
      <c r="P60" s="35" t="str">
        <f t="shared" si="7"/>
        <v/>
      </c>
      <c r="Q60" s="285"/>
      <c r="R60" s="35"/>
      <c r="S60" s="285"/>
      <c r="T60" s="35"/>
      <c r="U60" s="35"/>
      <c r="V60" s="287"/>
      <c r="W60" s="261"/>
      <c r="X60" s="263"/>
      <c r="Y60" s="263"/>
      <c r="Z60" s="156"/>
      <c r="AA60" s="289"/>
    </row>
    <row r="61" spans="1:27" ht="77.25" customHeight="1" x14ac:dyDescent="0.25">
      <c r="A61" s="279">
        <v>11</v>
      </c>
      <c r="B61" s="371" t="s">
        <v>498</v>
      </c>
      <c r="C61" s="283" t="s">
        <v>330</v>
      </c>
      <c r="D61" s="80" t="s">
        <v>485</v>
      </c>
      <c r="E61" s="286" t="s">
        <v>489</v>
      </c>
      <c r="F61" s="283" t="s">
        <v>206</v>
      </c>
      <c r="G61" s="35">
        <f>IF(F61="1 - Rara vez",1,IF(F61="2 - Improbable",2,IF(F61="3 - Posible",3,IF(F61="4 - Probable",4,IF(F61="5 - Casi seguro",5,IF(F61="1 - Baja",6,IF(F61="2 - Media",7,IF(F61="3 - Alta",8,IF(F61="Seleccione",0)))))))))</f>
        <v>3</v>
      </c>
      <c r="H61" s="283" t="s">
        <v>213</v>
      </c>
      <c r="I61" s="35">
        <f>IF(H61="1 -Insignificante",1,IF(H61="2 -Menor",2,IF(H61="3 -Moderado",3,IF(H61="5 -Moderado",6,IF(H61="4 -Mayor",4,IF(H61="10 -Mayor",7,IF(H61="5 -Catastrófico",5,IF(H61="20 -Catastrófico",8,IF(H61="1 - Mínimo/Leve",9,IF(H61="2 - Importante",10,IF(H61="3 - Fuerte",11,IF(H61="Seleccione",0))))))))))))</f>
        <v>4</v>
      </c>
      <c r="J61" s="35">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14</v>
      </c>
      <c r="K61" s="287"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83" t="s">
        <v>321</v>
      </c>
      <c r="M61" s="65" t="s">
        <v>490</v>
      </c>
      <c r="N61" s="66" t="s">
        <v>225</v>
      </c>
      <c r="O61" s="35" t="s">
        <v>395</v>
      </c>
      <c r="P61" s="35" t="str">
        <f>IF($C$33="Oportunidad","NO APLICA","")</f>
        <v/>
      </c>
      <c r="Q61" s="283" t="s">
        <v>208</v>
      </c>
      <c r="R61" s="35">
        <f>IF(Q61="1 - Rara vez",1,IF(Q61="2 - Improbable",2,IF(Q61="3 - Posible",3,IF(Q61="4 - Probable",4,IF(Q61="5 - Casi seguro",5,IF(Q61="1 - Baja",6,IF(Q61="2 - Media",7,IF(Q61="3 - Alta",8,IF(Q61="NO APLICA","",IF(Q61="Seleccione",0))))))))))</f>
        <v>1</v>
      </c>
      <c r="S61" s="283" t="s">
        <v>213</v>
      </c>
      <c r="T61" s="35">
        <f>IF(S61="1 -Insignificante",1,IF(S61="2 -Menor",2,IF(S61="3 -Moderado",3,IF(S61="4 -Mayor",4,IF(S61="10 -Mayor",7,IF(S61="5 -Catastrófico",5,IF(S61="5 -Moderado",6,IF(S61="20 -Catastrófico",8,IF(S61="1 - Mínimo/Leve",9,IF(S61="2 - Importante",10,IF(S61="3 - Fuerte",11,IF(S61="NO APLICA","",IF(S61="Seleccione",0)))))))))))))</f>
        <v>4</v>
      </c>
      <c r="U61" s="35">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4</v>
      </c>
      <c r="V61" s="287"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80" t="s">
        <v>494</v>
      </c>
      <c r="X61" s="138" t="s">
        <v>1244</v>
      </c>
      <c r="Y61" s="138" t="s">
        <v>1245</v>
      </c>
      <c r="Z61" s="130"/>
      <c r="AA61" s="274" t="s">
        <v>497</v>
      </c>
    </row>
    <row r="62" spans="1:27" ht="81" customHeight="1" x14ac:dyDescent="0.25">
      <c r="A62" s="279"/>
      <c r="B62" s="372"/>
      <c r="C62" s="284"/>
      <c r="D62" s="267" t="s">
        <v>486</v>
      </c>
      <c r="E62" s="286"/>
      <c r="F62" s="284"/>
      <c r="G62" s="35"/>
      <c r="H62" s="284"/>
      <c r="I62" s="35"/>
      <c r="J62" s="35"/>
      <c r="K62" s="287"/>
      <c r="L62" s="284"/>
      <c r="M62" s="65" t="s">
        <v>491</v>
      </c>
      <c r="N62" s="66" t="s">
        <v>225</v>
      </c>
      <c r="O62" s="35" t="s">
        <v>395</v>
      </c>
      <c r="P62" s="35" t="str">
        <f t="shared" si="7"/>
        <v/>
      </c>
      <c r="Q62" s="284"/>
      <c r="R62" s="35"/>
      <c r="S62" s="284"/>
      <c r="T62" s="35"/>
      <c r="U62" s="35"/>
      <c r="V62" s="287"/>
      <c r="W62" s="80" t="s">
        <v>495</v>
      </c>
      <c r="X62" s="138" t="s">
        <v>1244</v>
      </c>
      <c r="Y62" s="138" t="s">
        <v>1245</v>
      </c>
      <c r="Z62" s="130"/>
      <c r="AA62" s="275"/>
    </row>
    <row r="63" spans="1:27" ht="73.5" customHeight="1" x14ac:dyDescent="0.25">
      <c r="A63" s="279"/>
      <c r="B63" s="372"/>
      <c r="C63" s="284"/>
      <c r="D63" s="80" t="s">
        <v>487</v>
      </c>
      <c r="E63" s="286"/>
      <c r="F63" s="284"/>
      <c r="G63" s="35"/>
      <c r="H63" s="284"/>
      <c r="I63" s="35"/>
      <c r="J63" s="35"/>
      <c r="K63" s="287"/>
      <c r="L63" s="284"/>
      <c r="M63" s="65" t="s">
        <v>492</v>
      </c>
      <c r="N63" s="66" t="s">
        <v>225</v>
      </c>
      <c r="O63" s="35" t="s">
        <v>395</v>
      </c>
      <c r="P63" s="35" t="str">
        <f t="shared" si="7"/>
        <v/>
      </c>
      <c r="Q63" s="284"/>
      <c r="R63" s="35"/>
      <c r="S63" s="284"/>
      <c r="T63" s="35"/>
      <c r="U63" s="35"/>
      <c r="V63" s="287"/>
      <c r="W63" s="80" t="s">
        <v>494</v>
      </c>
      <c r="X63" s="138" t="s">
        <v>1244</v>
      </c>
      <c r="Y63" s="138" t="s">
        <v>1245</v>
      </c>
      <c r="Z63" s="130"/>
      <c r="AA63" s="275"/>
    </row>
    <row r="64" spans="1:27" ht="57" customHeight="1" x14ac:dyDescent="0.25">
      <c r="A64" s="279"/>
      <c r="B64" s="372"/>
      <c r="C64" s="284"/>
      <c r="D64" s="113" t="s">
        <v>488</v>
      </c>
      <c r="E64" s="286"/>
      <c r="F64" s="284"/>
      <c r="G64" s="35"/>
      <c r="H64" s="284"/>
      <c r="I64" s="35"/>
      <c r="J64" s="35"/>
      <c r="K64" s="287"/>
      <c r="L64" s="284"/>
      <c r="M64" s="65" t="s">
        <v>493</v>
      </c>
      <c r="N64" s="66" t="s">
        <v>225</v>
      </c>
      <c r="O64" s="35" t="s">
        <v>395</v>
      </c>
      <c r="P64" s="35" t="str">
        <f t="shared" si="7"/>
        <v/>
      </c>
      <c r="Q64" s="284"/>
      <c r="R64" s="35"/>
      <c r="S64" s="284"/>
      <c r="T64" s="35"/>
      <c r="U64" s="35"/>
      <c r="V64" s="287"/>
      <c r="W64" s="80" t="s">
        <v>496</v>
      </c>
      <c r="X64" s="138" t="s">
        <v>1244</v>
      </c>
      <c r="Y64" s="138" t="s">
        <v>1245</v>
      </c>
      <c r="Z64" s="130"/>
      <c r="AA64" s="275"/>
    </row>
    <row r="65" spans="1:27" x14ac:dyDescent="0.25">
      <c r="A65" s="279"/>
      <c r="B65" s="373"/>
      <c r="C65" s="285"/>
      <c r="D65" s="80"/>
      <c r="E65" s="286"/>
      <c r="F65" s="285"/>
      <c r="G65" s="35"/>
      <c r="H65" s="285"/>
      <c r="I65" s="35"/>
      <c r="J65" s="35"/>
      <c r="K65" s="287"/>
      <c r="L65" s="285"/>
      <c r="M65" s="65"/>
      <c r="N65" s="66" t="s">
        <v>218</v>
      </c>
      <c r="O65" s="35" t="str">
        <f t="shared" si="7"/>
        <v/>
      </c>
      <c r="P65" s="35" t="str">
        <f t="shared" si="7"/>
        <v/>
      </c>
      <c r="Q65" s="285"/>
      <c r="R65" s="35"/>
      <c r="S65" s="285"/>
      <c r="T65" s="35"/>
      <c r="U65" s="35"/>
      <c r="V65" s="287"/>
      <c r="W65" s="80"/>
      <c r="X65" s="80"/>
      <c r="Y65" s="80"/>
      <c r="Z65" s="80"/>
      <c r="AA65" s="276"/>
    </row>
    <row r="66" spans="1:27" ht="75" customHeight="1" x14ac:dyDescent="0.25">
      <c r="A66" s="279">
        <v>12</v>
      </c>
      <c r="B66" s="379" t="s">
        <v>1203</v>
      </c>
      <c r="C66" s="283" t="s">
        <v>328</v>
      </c>
      <c r="D66" s="126" t="s">
        <v>1204</v>
      </c>
      <c r="E66" s="288" t="s">
        <v>1205</v>
      </c>
      <c r="F66" s="283" t="s">
        <v>205</v>
      </c>
      <c r="G66" s="35">
        <f>IF(F66="1 - Rara vez",1,IF(F66="2 - Improbable",2,IF(F66="3 - Posible",3,IF(F66="4 - Probable",4,IF(F66="5 - Casi seguro",5,IF(F66="1 - Baja",6,IF(F66="2 - Media",7,IF(F66="3 - Alta",8,IF(F66="Seleccione",0)))))))))</f>
        <v>4</v>
      </c>
      <c r="H66" s="283" t="s">
        <v>212</v>
      </c>
      <c r="I66" s="35">
        <f>IF(H66="1 -Insignificante",1,IF(H66="2 -Menor",2,IF(H66="3 -Moderado",3,IF(H66="5 -Moderado",6,IF(H66="4 -Mayor",4,IF(H66="10 -Mayor",7,IF(H66="5 -Catastrófico",5,IF(H66="20 -Catastrófico",8,IF(H66="1 - Mínimo/Leve",9,IF(H66="2 - Importante",10,IF(H66="3 - Fuerte",11,IF(H66="Seleccione",0))))))))))))</f>
        <v>3</v>
      </c>
      <c r="J66" s="35">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18</v>
      </c>
      <c r="K66" s="287"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83" t="s">
        <v>320</v>
      </c>
      <c r="M66" s="126" t="s">
        <v>1206</v>
      </c>
      <c r="N66" s="66" t="s">
        <v>226</v>
      </c>
      <c r="O66" s="35"/>
      <c r="P66" s="35" t="s">
        <v>395</v>
      </c>
      <c r="Q66" s="283" t="s">
        <v>205</v>
      </c>
      <c r="R66" s="35">
        <f>IF(Q66="1 - Rara vez",1,IF(Q66="2 - Improbable",2,IF(Q66="3 - Posible",3,IF(Q66="4 - Probable",4,IF(Q66="5 - Casi seguro",5,IF(Q66="1 - Baja",6,IF(Q66="2 - Media",7,IF(Q66="3 - Alta",8,IF(Q66="NO APLICA","",IF(Q66="Seleccione",0))))))))))</f>
        <v>4</v>
      </c>
      <c r="S66" s="283" t="s">
        <v>211</v>
      </c>
      <c r="T66" s="35">
        <f>IF(S66="1 -Insignificante",1,IF(S66="2 -Menor",2,IF(S66="3 -Moderado",3,IF(S66="4 -Mayor",4,IF(S66="10 -Mayor",7,IF(S66="5 -Catastrófico",5,IF(S66="5 -Moderado",6,IF(S66="20 -Catastrófico",8,IF(S66="1 - Mínimo/Leve",9,IF(S66="2 - Importante",10,IF(S66="3 - Fuerte",11,IF(S66="NO APLICA","",IF(S66="Seleccione",0)))))))))))))</f>
        <v>2</v>
      </c>
      <c r="U66" s="35">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17</v>
      </c>
      <c r="V66" s="287"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251" t="s">
        <v>1207</v>
      </c>
      <c r="X66" s="175">
        <v>46040</v>
      </c>
      <c r="Y66" s="175">
        <v>46373</v>
      </c>
      <c r="Z66" s="155" t="s">
        <v>1208</v>
      </c>
      <c r="AA66" s="288" t="s">
        <v>1209</v>
      </c>
    </row>
    <row r="67" spans="1:27" x14ac:dyDescent="0.25">
      <c r="A67" s="279"/>
      <c r="B67" s="380"/>
      <c r="C67" s="284"/>
      <c r="D67" s="125"/>
      <c r="E67" s="289"/>
      <c r="F67" s="284"/>
      <c r="G67" s="35"/>
      <c r="H67" s="284"/>
      <c r="I67" s="35"/>
      <c r="J67" s="35"/>
      <c r="K67" s="287"/>
      <c r="L67" s="284"/>
      <c r="M67" s="65"/>
      <c r="N67" s="66" t="s">
        <v>218</v>
      </c>
      <c r="O67" s="35" t="str">
        <f t="shared" si="7"/>
        <v/>
      </c>
      <c r="P67" s="35" t="str">
        <f t="shared" si="7"/>
        <v/>
      </c>
      <c r="Q67" s="284"/>
      <c r="R67" s="35"/>
      <c r="S67" s="284"/>
      <c r="T67" s="35"/>
      <c r="U67" s="35"/>
      <c r="V67" s="287"/>
      <c r="W67" s="252"/>
      <c r="X67" s="253"/>
      <c r="Y67" s="253"/>
      <c r="Z67" s="254"/>
      <c r="AA67" s="289"/>
    </row>
    <row r="68" spans="1:27" x14ac:dyDescent="0.25">
      <c r="A68" s="279"/>
      <c r="B68" s="380"/>
      <c r="C68" s="284"/>
      <c r="D68" s="125"/>
      <c r="E68" s="289"/>
      <c r="F68" s="284"/>
      <c r="G68" s="35"/>
      <c r="H68" s="284"/>
      <c r="I68" s="35"/>
      <c r="J68" s="35"/>
      <c r="K68" s="287"/>
      <c r="L68" s="284"/>
      <c r="M68" s="65"/>
      <c r="N68" s="66" t="s">
        <v>218</v>
      </c>
      <c r="O68" s="35" t="str">
        <f t="shared" si="7"/>
        <v/>
      </c>
      <c r="P68" s="35" t="str">
        <f t="shared" si="7"/>
        <v/>
      </c>
      <c r="Q68" s="284"/>
      <c r="R68" s="35"/>
      <c r="S68" s="284"/>
      <c r="T68" s="35"/>
      <c r="U68" s="35"/>
      <c r="V68" s="287"/>
      <c r="W68" s="134"/>
      <c r="X68" s="255"/>
      <c r="Y68" s="255"/>
      <c r="Z68" s="134"/>
      <c r="AA68" s="289"/>
    </row>
    <row r="69" spans="1:27" x14ac:dyDescent="0.25">
      <c r="A69" s="279"/>
      <c r="B69" s="380"/>
      <c r="C69" s="284"/>
      <c r="D69" s="125"/>
      <c r="E69" s="289"/>
      <c r="F69" s="284"/>
      <c r="G69" s="35"/>
      <c r="H69" s="284"/>
      <c r="I69" s="35"/>
      <c r="J69" s="35"/>
      <c r="K69" s="287"/>
      <c r="L69" s="284"/>
      <c r="M69" s="65"/>
      <c r="N69" s="66" t="s">
        <v>218</v>
      </c>
      <c r="O69" s="35" t="str">
        <f t="shared" si="7"/>
        <v/>
      </c>
      <c r="P69" s="35" t="str">
        <f t="shared" si="7"/>
        <v/>
      </c>
      <c r="Q69" s="284"/>
      <c r="R69" s="35"/>
      <c r="S69" s="284"/>
      <c r="T69" s="35"/>
      <c r="U69" s="35"/>
      <c r="V69" s="287"/>
      <c r="W69" s="256"/>
      <c r="X69" s="257"/>
      <c r="Y69" s="257"/>
      <c r="Z69" s="258"/>
      <c r="AA69" s="289"/>
    </row>
    <row r="70" spans="1:27" x14ac:dyDescent="0.25">
      <c r="A70" s="279"/>
      <c r="B70" s="381"/>
      <c r="C70" s="285"/>
      <c r="D70" s="250"/>
      <c r="E70" s="290"/>
      <c r="F70" s="285"/>
      <c r="G70" s="35"/>
      <c r="H70" s="285"/>
      <c r="I70" s="35"/>
      <c r="J70" s="35"/>
      <c r="K70" s="287"/>
      <c r="L70" s="285"/>
      <c r="M70" s="65"/>
      <c r="N70" s="66" t="s">
        <v>218</v>
      </c>
      <c r="O70" s="35" t="str">
        <f t="shared" si="7"/>
        <v/>
      </c>
      <c r="P70" s="35" t="str">
        <f t="shared" si="7"/>
        <v/>
      </c>
      <c r="Q70" s="285"/>
      <c r="R70" s="35"/>
      <c r="S70" s="285"/>
      <c r="T70" s="35"/>
      <c r="U70" s="35"/>
      <c r="V70" s="287"/>
      <c r="W70" s="259"/>
      <c r="X70" s="255"/>
      <c r="Y70" s="255"/>
      <c r="Z70" s="260"/>
      <c r="AA70" s="290"/>
    </row>
    <row r="71" spans="1:27" ht="132" customHeight="1" x14ac:dyDescent="0.25">
      <c r="A71" s="279">
        <v>13</v>
      </c>
      <c r="B71" s="371" t="s">
        <v>1090</v>
      </c>
      <c r="C71" s="283" t="s">
        <v>328</v>
      </c>
      <c r="D71" s="193" t="s">
        <v>995</v>
      </c>
      <c r="E71" s="286" t="s">
        <v>996</v>
      </c>
      <c r="F71" s="283" t="s">
        <v>208</v>
      </c>
      <c r="G71" s="35">
        <f>IF(F71="1 - Rara vez",1,IF(F71="2 - Improbable",2,IF(F71="3 - Posible",3,IF(F71="4 - Probable",4,IF(F71="5 - Casi seguro",5,IF(F71="1 - Baja",6,IF(F71="2 - Media",7,IF(F71="3 - Alta",8,IF(F71="Seleccione",0)))))))))</f>
        <v>1</v>
      </c>
      <c r="H71" s="283" t="s">
        <v>213</v>
      </c>
      <c r="I71" s="35">
        <f>IF(H71="1 -Insignificante",1,IF(H71="2 -Menor",2,IF(H71="3 -Moderado",3,IF(H71="5 -Moderado",6,IF(H71="4 -Mayor",4,IF(H71="10 -Mayor",7,IF(H71="5 -Catastrófico",5,IF(H71="20 -Catastrófico",8,IF(H71="1 - Mínimo/Leve",9,IF(H71="2 - Importante",10,IF(H71="3 - Fuerte",11,IF(H71="Seleccione",0))))))))))))</f>
        <v>4</v>
      </c>
      <c r="J71" s="35">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4</v>
      </c>
      <c r="K71" s="287"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ALTA</v>
      </c>
      <c r="L71" s="283" t="s">
        <v>321</v>
      </c>
      <c r="M71" s="65" t="s">
        <v>997</v>
      </c>
      <c r="N71" s="66" t="s">
        <v>225</v>
      </c>
      <c r="O71" s="35" t="s">
        <v>395</v>
      </c>
      <c r="P71" s="35" t="str">
        <f>IF($C$33="Oportunidad","NO APLICA","")</f>
        <v/>
      </c>
      <c r="Q71" s="283" t="s">
        <v>208</v>
      </c>
      <c r="R71" s="35">
        <f>IF(Q71="1 - Rara vez",1,IF(Q71="2 - Improbable",2,IF(Q71="3 - Posible",3,IF(Q71="4 - Probable",4,IF(Q71="5 - Casi seguro",5,IF(Q71="1 - Baja",6,IF(Q71="2 - Media",7,IF(Q71="3 - Alta",8,IF(Q71="NO APLICA","",IF(Q71="Seleccione",0))))))))))</f>
        <v>1</v>
      </c>
      <c r="S71" s="283" t="s">
        <v>213</v>
      </c>
      <c r="T71" s="35">
        <f>IF(S71="1 -Insignificante",1,IF(S71="2 -Menor",2,IF(S71="3 -Moderado",3,IF(S71="4 -Mayor",4,IF(S71="10 -Mayor",7,IF(S71="5 -Catastrófico",5,IF(S71="5 -Moderado",6,IF(S71="20 -Catastrófico",8,IF(S71="1 - Mínimo/Leve",9,IF(S71="2 - Importante",10,IF(S71="3 - Fuerte",11,IF(S71="NO APLICA","",IF(S71="Seleccione",0)))))))))))))</f>
        <v>4</v>
      </c>
      <c r="U71" s="35">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4</v>
      </c>
      <c r="V71" s="287"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193" t="s">
        <v>998</v>
      </c>
      <c r="X71" s="277" t="s">
        <v>999</v>
      </c>
      <c r="Y71" s="278"/>
      <c r="Z71" s="193" t="s">
        <v>1000</v>
      </c>
      <c r="AA71" s="286" t="s">
        <v>1001</v>
      </c>
    </row>
    <row r="72" spans="1:27" ht="15" customHeight="1" x14ac:dyDescent="0.25">
      <c r="A72" s="279"/>
      <c r="B72" s="372"/>
      <c r="C72" s="284"/>
      <c r="D72" s="193"/>
      <c r="E72" s="286"/>
      <c r="F72" s="284"/>
      <c r="G72" s="35"/>
      <c r="H72" s="284"/>
      <c r="I72" s="35"/>
      <c r="J72" s="35"/>
      <c r="K72" s="287"/>
      <c r="L72" s="284"/>
      <c r="M72" s="65"/>
      <c r="N72" s="66" t="s">
        <v>218</v>
      </c>
      <c r="O72" s="35" t="str">
        <f t="shared" si="7"/>
        <v/>
      </c>
      <c r="P72" s="35" t="str">
        <f t="shared" si="7"/>
        <v/>
      </c>
      <c r="Q72" s="284"/>
      <c r="R72" s="35"/>
      <c r="S72" s="284"/>
      <c r="T72" s="35"/>
      <c r="U72" s="35"/>
      <c r="V72" s="287"/>
      <c r="W72" s="193"/>
      <c r="X72" s="193"/>
      <c r="Y72" s="193"/>
      <c r="Z72" s="193"/>
      <c r="AA72" s="286"/>
    </row>
    <row r="73" spans="1:27" ht="15" customHeight="1" x14ac:dyDescent="0.25">
      <c r="A73" s="279"/>
      <c r="B73" s="372"/>
      <c r="C73" s="284"/>
      <c r="D73" s="193"/>
      <c r="E73" s="286"/>
      <c r="F73" s="284"/>
      <c r="G73" s="35"/>
      <c r="H73" s="284"/>
      <c r="I73" s="35"/>
      <c r="J73" s="35"/>
      <c r="K73" s="287"/>
      <c r="L73" s="284"/>
      <c r="M73" s="65"/>
      <c r="N73" s="66" t="s">
        <v>218</v>
      </c>
      <c r="O73" s="35" t="str">
        <f t="shared" ref="O73:P75" si="8">IF($C$33="Oportunidad","NO APLICA","")</f>
        <v/>
      </c>
      <c r="P73" s="35" t="str">
        <f t="shared" si="8"/>
        <v/>
      </c>
      <c r="Q73" s="284"/>
      <c r="R73" s="35"/>
      <c r="S73" s="284"/>
      <c r="T73" s="35"/>
      <c r="U73" s="35"/>
      <c r="V73" s="287"/>
      <c r="W73" s="193"/>
      <c r="X73" s="193"/>
      <c r="Y73" s="193"/>
      <c r="Z73" s="193"/>
      <c r="AA73" s="286"/>
    </row>
    <row r="74" spans="1:27" ht="15" customHeight="1" x14ac:dyDescent="0.25">
      <c r="A74" s="279"/>
      <c r="B74" s="372"/>
      <c r="C74" s="284"/>
      <c r="D74" s="193"/>
      <c r="E74" s="286"/>
      <c r="F74" s="284"/>
      <c r="G74" s="35"/>
      <c r="H74" s="284"/>
      <c r="I74" s="35"/>
      <c r="J74" s="35"/>
      <c r="K74" s="287"/>
      <c r="L74" s="284"/>
      <c r="M74" s="65"/>
      <c r="N74" s="66" t="s">
        <v>218</v>
      </c>
      <c r="O74" s="35" t="str">
        <f t="shared" si="8"/>
        <v/>
      </c>
      <c r="P74" s="35" t="str">
        <f t="shared" si="8"/>
        <v/>
      </c>
      <c r="Q74" s="284"/>
      <c r="R74" s="35"/>
      <c r="S74" s="284"/>
      <c r="T74" s="35"/>
      <c r="U74" s="35"/>
      <c r="V74" s="287"/>
      <c r="W74" s="193"/>
      <c r="X74" s="193"/>
      <c r="Y74" s="193"/>
      <c r="Z74" s="193"/>
      <c r="AA74" s="286"/>
    </row>
    <row r="75" spans="1:27" ht="15" customHeight="1" x14ac:dyDescent="0.25">
      <c r="A75" s="279"/>
      <c r="B75" s="373"/>
      <c r="C75" s="285"/>
      <c r="E75" s="286"/>
      <c r="F75" s="285"/>
      <c r="G75" s="35"/>
      <c r="H75" s="285"/>
      <c r="I75" s="35"/>
      <c r="J75" s="35"/>
      <c r="K75" s="287"/>
      <c r="L75" s="285"/>
      <c r="M75" s="65"/>
      <c r="N75" s="66" t="s">
        <v>218</v>
      </c>
      <c r="O75" s="35" t="str">
        <f t="shared" si="8"/>
        <v/>
      </c>
      <c r="P75" s="35" t="str">
        <f t="shared" si="8"/>
        <v/>
      </c>
      <c r="Q75" s="285"/>
      <c r="R75" s="35"/>
      <c r="S75" s="285"/>
      <c r="T75" s="35"/>
      <c r="U75" s="35"/>
      <c r="V75" s="287"/>
      <c r="W75" s="193"/>
      <c r="X75" s="141"/>
      <c r="Y75" s="141"/>
      <c r="Z75" s="97"/>
      <c r="AA75" s="286"/>
    </row>
    <row r="76" spans="1:27" ht="141.75" customHeight="1" x14ac:dyDescent="0.25">
      <c r="A76" s="279">
        <v>14</v>
      </c>
      <c r="B76" s="371" t="s">
        <v>722</v>
      </c>
      <c r="C76" s="283" t="s">
        <v>328</v>
      </c>
      <c r="D76" s="65" t="s">
        <v>1067</v>
      </c>
      <c r="E76" s="65" t="s">
        <v>471</v>
      </c>
      <c r="F76" s="283" t="s">
        <v>209</v>
      </c>
      <c r="G76" s="35">
        <f>IF(F76="1 - Rara vez",1,IF(F76="2 - Improbable",2,IF(F76="3 - Posible",3,IF(F76="4 - Probable",4,IF(F76="5 - Casi seguro",5,IF(F76="1 - Baja",6,IF(F76="2 - Media",7,IF(F76="3 - Alta",8,IF(F76="Seleccione",0)))))))))</f>
        <v>5</v>
      </c>
      <c r="H76" s="283" t="s">
        <v>211</v>
      </c>
      <c r="I76" s="35">
        <f>IF(H76="1 -Insignificante",1,IF(H76="2 -Menor",2,IF(H76="3 -Moderado",3,IF(H76="5 -Moderado",6,IF(H76="4 -Mayor",4,IF(H76="10 -Mayor",7,IF(H76="5 -Catastrófico",5,IF(H76="20 -Catastrófico",8,IF(H76="1 - Mínimo/Leve",9,IF(H76="2 - Importante",10,IF(H76="3 - Fuerte",11,IF(H76="Seleccione",0))))))))))))</f>
        <v>2</v>
      </c>
      <c r="J76" s="35">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22</v>
      </c>
      <c r="K76" s="287"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ALTA</v>
      </c>
      <c r="L76" s="283" t="s">
        <v>320</v>
      </c>
      <c r="M76" s="65" t="s">
        <v>473</v>
      </c>
      <c r="N76" s="66" t="s">
        <v>226</v>
      </c>
      <c r="O76" s="35"/>
      <c r="P76" s="35" t="s">
        <v>395</v>
      </c>
      <c r="Q76" s="283" t="s">
        <v>209</v>
      </c>
      <c r="R76" s="35">
        <f>IF(Q76="1 - Rara vez",1,IF(Q76="2 - Improbable",2,IF(Q76="3 - Posible",3,IF(Q76="4 - Probable",4,IF(Q76="5 - Casi seguro",5,IF(Q76="1 - Baja",6,IF(Q76="2 - Media",7,IF(Q76="3 - Alta",8,IF(Q76="NO APLICA","",IF(Q76="Seleccione",0))))))))))</f>
        <v>5</v>
      </c>
      <c r="S76" s="283" t="s">
        <v>210</v>
      </c>
      <c r="T76" s="35">
        <f>IF(S76="1 -Insignificante",1,IF(S76="2 -Menor",2,IF(S76="3 -Moderado",3,IF(S76="4 -Mayor",4,IF(S76="10 -Mayor",7,IF(S76="5 -Catastrófico",5,IF(S76="5 -Moderado",6,IF(S76="20 -Catastrófico",8,IF(S76="1 - Mínimo/Leve",9,IF(S76="2 - Importante",10,IF(S76="3 - Fuerte",11,IF(S76="NO APLICA","",IF(S76="Seleccione",0)))))))))))))</f>
        <v>1</v>
      </c>
      <c r="U76" s="35">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21</v>
      </c>
      <c r="V76" s="287"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14" t="s">
        <v>474</v>
      </c>
      <c r="X76" s="114" t="s">
        <v>475</v>
      </c>
      <c r="Y76" s="144" t="s">
        <v>449</v>
      </c>
      <c r="Z76" s="114" t="s">
        <v>476</v>
      </c>
      <c r="AA76" s="368" t="s">
        <v>477</v>
      </c>
    </row>
    <row r="77" spans="1:27" ht="235.5" customHeight="1" x14ac:dyDescent="0.25">
      <c r="A77" s="279"/>
      <c r="B77" s="372"/>
      <c r="C77" s="284"/>
      <c r="D77" s="65" t="s">
        <v>1068</v>
      </c>
      <c r="E77" s="65" t="s">
        <v>472</v>
      </c>
      <c r="F77" s="284"/>
      <c r="G77" s="35"/>
      <c r="H77" s="284"/>
      <c r="I77" s="35"/>
      <c r="J77" s="35"/>
      <c r="K77" s="287"/>
      <c r="L77" s="284"/>
      <c r="M77" s="65"/>
      <c r="N77" s="66" t="s">
        <v>218</v>
      </c>
      <c r="O77" s="35"/>
      <c r="P77" s="35"/>
      <c r="Q77" s="284"/>
      <c r="R77" s="35"/>
      <c r="S77" s="284"/>
      <c r="T77" s="35"/>
      <c r="U77" s="35"/>
      <c r="V77" s="287"/>
      <c r="W77" s="114" t="s">
        <v>474</v>
      </c>
      <c r="X77" s="114" t="s">
        <v>475</v>
      </c>
      <c r="Y77" s="144" t="s">
        <v>449</v>
      </c>
      <c r="Z77" s="114" t="s">
        <v>476</v>
      </c>
      <c r="AA77" s="368"/>
    </row>
    <row r="78" spans="1:27" x14ac:dyDescent="0.25">
      <c r="A78" s="279"/>
      <c r="B78" s="372"/>
      <c r="C78" s="284"/>
      <c r="D78" s="80"/>
      <c r="E78" s="65"/>
      <c r="F78" s="284"/>
      <c r="G78" s="35"/>
      <c r="H78" s="284"/>
      <c r="I78" s="35"/>
      <c r="J78" s="35"/>
      <c r="K78" s="287"/>
      <c r="L78" s="284"/>
      <c r="M78" s="65"/>
      <c r="N78" s="66" t="s">
        <v>218</v>
      </c>
      <c r="O78" s="35" t="str">
        <f t="shared" ref="O78:P80" si="9">IF($C$33="Oportunidad","NO APLICA","")</f>
        <v/>
      </c>
      <c r="P78" s="35" t="str">
        <f t="shared" si="9"/>
        <v/>
      </c>
      <c r="Q78" s="284"/>
      <c r="R78" s="35"/>
      <c r="S78" s="284"/>
      <c r="T78" s="35"/>
      <c r="U78" s="35"/>
      <c r="V78" s="287"/>
      <c r="W78" s="80"/>
      <c r="X78" s="80"/>
      <c r="Y78" s="80"/>
      <c r="Z78" s="80"/>
      <c r="AA78" s="368"/>
    </row>
    <row r="79" spans="1:27" x14ac:dyDescent="0.25">
      <c r="A79" s="279"/>
      <c r="B79" s="372"/>
      <c r="C79" s="284"/>
      <c r="D79" s="80"/>
      <c r="E79" s="65"/>
      <c r="F79" s="284"/>
      <c r="G79" s="35"/>
      <c r="H79" s="284"/>
      <c r="I79" s="35"/>
      <c r="J79" s="35"/>
      <c r="K79" s="287"/>
      <c r="L79" s="284"/>
      <c r="M79" s="65"/>
      <c r="N79" s="66" t="s">
        <v>218</v>
      </c>
      <c r="O79" s="35" t="str">
        <f t="shared" si="9"/>
        <v/>
      </c>
      <c r="P79" s="35" t="str">
        <f t="shared" si="9"/>
        <v/>
      </c>
      <c r="Q79" s="284"/>
      <c r="R79" s="35"/>
      <c r="S79" s="284"/>
      <c r="T79" s="35"/>
      <c r="U79" s="35"/>
      <c r="V79" s="287"/>
      <c r="W79" s="80"/>
      <c r="X79" s="80"/>
      <c r="Y79" s="80"/>
      <c r="Z79" s="80"/>
      <c r="AA79" s="368"/>
    </row>
    <row r="80" spans="1:27" x14ac:dyDescent="0.25">
      <c r="A80" s="279"/>
      <c r="B80" s="373"/>
      <c r="C80" s="285"/>
      <c r="D80" s="80"/>
      <c r="E80" s="65"/>
      <c r="F80" s="285"/>
      <c r="G80" s="35"/>
      <c r="H80" s="285"/>
      <c r="I80" s="35"/>
      <c r="J80" s="35"/>
      <c r="K80" s="287"/>
      <c r="L80" s="285"/>
      <c r="M80" s="65"/>
      <c r="N80" s="66" t="s">
        <v>218</v>
      </c>
      <c r="O80" s="35" t="str">
        <f t="shared" si="9"/>
        <v/>
      </c>
      <c r="P80" s="35" t="str">
        <f t="shared" si="9"/>
        <v/>
      </c>
      <c r="Q80" s="285"/>
      <c r="R80" s="35"/>
      <c r="S80" s="285"/>
      <c r="T80" s="35"/>
      <c r="U80" s="35"/>
      <c r="V80" s="287"/>
      <c r="W80" s="80"/>
      <c r="X80" s="80"/>
      <c r="Y80" s="80"/>
      <c r="Z80" s="80"/>
      <c r="AA80" s="368"/>
    </row>
    <row r="81" spans="1:27" ht="224.25" customHeight="1" x14ac:dyDescent="0.25">
      <c r="A81" s="279">
        <v>15</v>
      </c>
      <c r="B81" s="379" t="s">
        <v>1098</v>
      </c>
      <c r="C81" s="283" t="s">
        <v>328</v>
      </c>
      <c r="D81" s="80" t="s">
        <v>1069</v>
      </c>
      <c r="E81" s="65" t="s">
        <v>478</v>
      </c>
      <c r="F81" s="283" t="s">
        <v>209</v>
      </c>
      <c r="G81" s="35">
        <f>IF(F81="1 - Rara vez",1,IF(F81="2 - Improbable",2,IF(F81="3 - Posible",3,IF(F81="4 - Probable",4,IF(F81="5 - Casi seguro",5,IF(F81="1 - Baja",6,IF(F81="2 - Media",7,IF(F81="3 - Alta",8,IF(F81="Seleccione",0)))))))))</f>
        <v>5</v>
      </c>
      <c r="H81" s="283" t="s">
        <v>211</v>
      </c>
      <c r="I81" s="35">
        <f>IF(H81="1 -Insignificante",1,IF(H81="2 -Menor",2,IF(H81="3 -Moderado",3,IF(H81="5 -Moderado",6,IF(H81="4 -Mayor",4,IF(H81="10 -Mayor",7,IF(H81="5 -Catastrófico",5,IF(H81="20 -Catastrófico",8,IF(H81="1 - Mínimo/Leve",9,IF(H81="2 - Importante",10,IF(H81="3 - Fuerte",11,IF(H81="Seleccione",0))))))))))))</f>
        <v>2</v>
      </c>
      <c r="J81" s="35">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22</v>
      </c>
      <c r="K81" s="287"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ALTA</v>
      </c>
      <c r="L81" s="283" t="s">
        <v>320</v>
      </c>
      <c r="M81" s="65" t="s">
        <v>480</v>
      </c>
      <c r="N81" s="66" t="s">
        <v>226</v>
      </c>
      <c r="O81" s="35" t="s">
        <v>395</v>
      </c>
      <c r="P81" s="35" t="str">
        <f>IF($C$33="Oportunidad","NO APLICA","")</f>
        <v/>
      </c>
      <c r="Q81" s="283" t="s">
        <v>209</v>
      </c>
      <c r="R81" s="35">
        <f>IF(Q81="1 - Rara vez",1,IF(Q81="2 - Improbable",2,IF(Q81="3 - Posible",3,IF(Q81="4 - Probable",4,IF(Q81="5 - Casi seguro",5,IF(Q81="1 - Baja",6,IF(Q81="2 - Media",7,IF(Q81="3 - Alta",8,IF(Q81="NO APLICA","",IF(Q81="Seleccione",0))))))))))</f>
        <v>5</v>
      </c>
      <c r="S81" s="283" t="s">
        <v>211</v>
      </c>
      <c r="T81" s="35">
        <f>IF(S81="1 -Insignificante",1,IF(S81="2 -Menor",2,IF(S81="3 -Moderado",3,IF(S81="4 -Mayor",4,IF(S81="10 -Mayor",7,IF(S81="5 -Catastrófico",5,IF(S81="5 -Moderado",6,IF(S81="20 -Catastrófico",8,IF(S81="1 - Mínimo/Leve",9,IF(S81="2 - Importante",10,IF(S81="3 - Fuerte",11,IF(S81="NO APLICA","",IF(S81="Seleccione",0)))))))))))))</f>
        <v>2</v>
      </c>
      <c r="U81" s="35">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22</v>
      </c>
      <c r="V81" s="287"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ALTA</v>
      </c>
      <c r="W81" s="114" t="s">
        <v>474</v>
      </c>
      <c r="X81" s="114" t="s">
        <v>475</v>
      </c>
      <c r="Y81" s="144" t="s">
        <v>449</v>
      </c>
      <c r="Z81" s="114" t="s">
        <v>481</v>
      </c>
      <c r="AA81" s="280" t="s">
        <v>482</v>
      </c>
    </row>
    <row r="82" spans="1:27" ht="123" customHeight="1" x14ac:dyDescent="0.25">
      <c r="A82" s="279"/>
      <c r="B82" s="380"/>
      <c r="C82" s="284"/>
      <c r="D82" s="65" t="s">
        <v>1070</v>
      </c>
      <c r="E82" s="65" t="s">
        <v>479</v>
      </c>
      <c r="F82" s="284"/>
      <c r="G82" s="35"/>
      <c r="H82" s="284"/>
      <c r="I82" s="35"/>
      <c r="J82" s="35"/>
      <c r="K82" s="287"/>
      <c r="L82" s="284"/>
      <c r="M82" s="65"/>
      <c r="N82" s="66" t="s">
        <v>218</v>
      </c>
      <c r="O82" s="35" t="str">
        <f t="shared" ref="O82:P85" si="10">IF($C$33="Oportunidad","NO APLICA","")</f>
        <v/>
      </c>
      <c r="P82" s="35" t="str">
        <f t="shared" si="10"/>
        <v/>
      </c>
      <c r="Q82" s="284"/>
      <c r="R82" s="35"/>
      <c r="S82" s="284"/>
      <c r="T82" s="35"/>
      <c r="U82" s="35"/>
      <c r="V82" s="287"/>
      <c r="W82" s="114"/>
      <c r="X82" s="114"/>
      <c r="Y82" s="144"/>
      <c r="Z82" s="114"/>
      <c r="AA82" s="281"/>
    </row>
    <row r="83" spans="1:27" x14ac:dyDescent="0.25">
      <c r="A83" s="279"/>
      <c r="B83" s="380"/>
      <c r="C83" s="284"/>
      <c r="D83" s="80"/>
      <c r="E83" s="65"/>
      <c r="F83" s="284"/>
      <c r="G83" s="35"/>
      <c r="H83" s="284"/>
      <c r="I83" s="35"/>
      <c r="J83" s="35"/>
      <c r="K83" s="287"/>
      <c r="L83" s="284"/>
      <c r="M83" s="65"/>
      <c r="N83" s="66" t="s">
        <v>218</v>
      </c>
      <c r="O83" s="35" t="str">
        <f t="shared" si="10"/>
        <v/>
      </c>
      <c r="P83" s="35" t="str">
        <f t="shared" si="10"/>
        <v/>
      </c>
      <c r="Q83" s="284"/>
      <c r="R83" s="35"/>
      <c r="S83" s="284"/>
      <c r="T83" s="35"/>
      <c r="U83" s="35"/>
      <c r="V83" s="287"/>
      <c r="W83" s="80"/>
      <c r="X83" s="80"/>
      <c r="Y83" s="80"/>
      <c r="Z83" s="80"/>
      <c r="AA83" s="281"/>
    </row>
    <row r="84" spans="1:27" x14ac:dyDescent="0.25">
      <c r="A84" s="279"/>
      <c r="B84" s="380"/>
      <c r="C84" s="284"/>
      <c r="D84" s="80"/>
      <c r="E84" s="65"/>
      <c r="F84" s="284"/>
      <c r="G84" s="35"/>
      <c r="H84" s="284"/>
      <c r="I84" s="35"/>
      <c r="J84" s="35"/>
      <c r="K84" s="287"/>
      <c r="L84" s="284"/>
      <c r="M84" s="65"/>
      <c r="N84" s="66" t="s">
        <v>218</v>
      </c>
      <c r="O84" s="35" t="str">
        <f t="shared" si="10"/>
        <v/>
      </c>
      <c r="P84" s="35" t="str">
        <f t="shared" si="10"/>
        <v/>
      </c>
      <c r="Q84" s="284"/>
      <c r="R84" s="35"/>
      <c r="S84" s="284"/>
      <c r="T84" s="35"/>
      <c r="U84" s="35"/>
      <c r="V84" s="287"/>
      <c r="W84" s="80"/>
      <c r="X84" s="80"/>
      <c r="Y84" s="80"/>
      <c r="Z84" s="80"/>
      <c r="AA84" s="281"/>
    </row>
    <row r="85" spans="1:27" x14ac:dyDescent="0.25">
      <c r="A85" s="279"/>
      <c r="B85" s="381"/>
      <c r="C85" s="285"/>
      <c r="D85" s="80"/>
      <c r="E85" s="65"/>
      <c r="F85" s="285"/>
      <c r="G85" s="35"/>
      <c r="H85" s="285"/>
      <c r="I85" s="35"/>
      <c r="J85" s="35"/>
      <c r="K85" s="287"/>
      <c r="L85" s="285"/>
      <c r="M85" s="65"/>
      <c r="N85" s="66" t="s">
        <v>218</v>
      </c>
      <c r="O85" s="35" t="str">
        <f t="shared" si="10"/>
        <v/>
      </c>
      <c r="P85" s="35" t="str">
        <f t="shared" si="10"/>
        <v/>
      </c>
      <c r="Q85" s="285"/>
      <c r="R85" s="35"/>
      <c r="S85" s="285"/>
      <c r="T85" s="35"/>
      <c r="U85" s="35"/>
      <c r="V85" s="287"/>
      <c r="W85" s="80"/>
      <c r="X85" s="80"/>
      <c r="Y85" s="80"/>
      <c r="Z85" s="80"/>
      <c r="AA85" s="282"/>
    </row>
    <row r="86" spans="1:27" ht="60.75" customHeight="1" x14ac:dyDescent="0.25">
      <c r="A86" s="279">
        <v>16</v>
      </c>
      <c r="B86" s="371" t="s">
        <v>1047</v>
      </c>
      <c r="C86" s="283" t="s">
        <v>330</v>
      </c>
      <c r="D86" s="65" t="s">
        <v>1048</v>
      </c>
      <c r="E86" s="286" t="s">
        <v>874</v>
      </c>
      <c r="F86" s="283" t="s">
        <v>206</v>
      </c>
      <c r="G86" s="35">
        <f>IF(F86="1 - Rara vez",1,IF(F86="2 - Improbable",2,IF(F86="3 - Posible",3,IF(F86="4 - Probable",4,IF(F86="5 - Casi seguro",5,IF(F86="1 - Baja",6,IF(F86="2 - Media",7,IF(F86="3 - Alta",8,IF(F86="Seleccione",0)))))))))</f>
        <v>3</v>
      </c>
      <c r="H86" s="283" t="s">
        <v>213</v>
      </c>
      <c r="I86" s="35">
        <f>IF(H86="1 -Insignificante",1,IF(H86="2 -Menor",2,IF(H86="3 -Moderado",3,IF(H86="5 -Moderado",6,IF(H86="4 -Mayor",4,IF(H86="10 -Mayor",7,IF(H86="5 -Catastrófico",5,IF(H86="20 -Catastrófico",8,IF(H86="1 - Mínimo/Leve",9,IF(H86="2 - Importante",10,IF(H86="3 - Fuerte",11,IF(H86="Seleccione",0))))))))))))</f>
        <v>4</v>
      </c>
      <c r="J86" s="35">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14</v>
      </c>
      <c r="K86" s="287"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283" t="s">
        <v>321</v>
      </c>
      <c r="M86" s="65" t="s">
        <v>1052</v>
      </c>
      <c r="N86" s="66" t="s">
        <v>225</v>
      </c>
      <c r="O86" s="35" t="s">
        <v>395</v>
      </c>
      <c r="P86" s="35"/>
      <c r="Q86" s="283" t="s">
        <v>208</v>
      </c>
      <c r="R86" s="35">
        <f>IF(Q86="1 - Rara vez",1,IF(Q86="2 - Improbable",2,IF(Q86="3 - Posible",3,IF(Q86="4 - Probable",4,IF(Q86="5 - Casi seguro",5,IF(Q86="1 - Baja",6,IF(Q86="2 - Media",7,IF(Q86="3 - Alta",8,IF(Q86="NO APLICA","",IF(Q86="Seleccione",0))))))))))</f>
        <v>1</v>
      </c>
      <c r="S86" s="283" t="s">
        <v>213</v>
      </c>
      <c r="T86" s="35">
        <f>IF(S86="1 -Insignificante",1,IF(S86="2 -Menor",2,IF(S86="3 -Moderado",3,IF(S86="4 -Mayor",4,IF(S86="10 -Mayor",7,IF(S86="5 -Catastrófico",5,IF(S86="5 -Moderado",6,IF(S86="20 -Catastrófico",8,IF(S86="1 - Mínimo/Leve",9,IF(S86="2 - Importante",10,IF(S86="3 - Fuerte",11,IF(S86="NO APLICA","",IF(S86="Seleccione",0)))))))))))))</f>
        <v>4</v>
      </c>
      <c r="U86" s="35">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4</v>
      </c>
      <c r="V86" s="287"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80" t="s">
        <v>1054</v>
      </c>
      <c r="X86" s="178">
        <v>46035</v>
      </c>
      <c r="Y86" s="178">
        <v>46068</v>
      </c>
      <c r="Z86" s="80" t="s">
        <v>1055</v>
      </c>
      <c r="AA86" s="274" t="s">
        <v>1056</v>
      </c>
    </row>
    <row r="87" spans="1:27" ht="51" customHeight="1" x14ac:dyDescent="0.25">
      <c r="A87" s="279"/>
      <c r="B87" s="372"/>
      <c r="C87" s="284"/>
      <c r="D87" s="65" t="s">
        <v>1049</v>
      </c>
      <c r="E87" s="324"/>
      <c r="F87" s="284"/>
      <c r="G87" s="35"/>
      <c r="H87" s="284"/>
      <c r="I87" s="35"/>
      <c r="J87" s="35"/>
      <c r="K87" s="287"/>
      <c r="L87" s="284"/>
      <c r="M87" s="65" t="s">
        <v>1053</v>
      </c>
      <c r="N87" s="66" t="s">
        <v>225</v>
      </c>
      <c r="O87" s="35" t="s">
        <v>395</v>
      </c>
      <c r="P87" s="35"/>
      <c r="Q87" s="284"/>
      <c r="R87" s="35"/>
      <c r="S87" s="284"/>
      <c r="T87" s="35"/>
      <c r="U87" s="35"/>
      <c r="V87" s="287"/>
      <c r="W87" s="80" t="s">
        <v>1057</v>
      </c>
      <c r="X87" s="178">
        <v>46035</v>
      </c>
      <c r="Y87" s="178">
        <v>46112</v>
      </c>
      <c r="Z87" s="80" t="s">
        <v>1058</v>
      </c>
      <c r="AA87" s="275"/>
    </row>
    <row r="88" spans="1:27" ht="67.5" customHeight="1" x14ac:dyDescent="0.25">
      <c r="A88" s="279"/>
      <c r="B88" s="372"/>
      <c r="C88" s="284"/>
      <c r="D88" s="65" t="s">
        <v>1050</v>
      </c>
      <c r="E88" s="324"/>
      <c r="F88" s="284"/>
      <c r="G88" s="35"/>
      <c r="H88" s="284"/>
      <c r="I88" s="35"/>
      <c r="J88" s="35"/>
      <c r="K88" s="287"/>
      <c r="L88" s="284"/>
      <c r="M88" s="65" t="s">
        <v>875</v>
      </c>
      <c r="N88" s="66" t="s">
        <v>225</v>
      </c>
      <c r="O88" s="35" t="s">
        <v>395</v>
      </c>
      <c r="P88" s="35" t="str">
        <f t="shared" ref="O88:P90" si="11">IF($C$33="Oportunidad","NO APLICA","")</f>
        <v/>
      </c>
      <c r="Q88" s="284"/>
      <c r="R88" s="35"/>
      <c r="S88" s="284"/>
      <c r="T88" s="35"/>
      <c r="U88" s="35"/>
      <c r="V88" s="287"/>
      <c r="W88" s="80" t="s">
        <v>1054</v>
      </c>
      <c r="X88" s="178">
        <v>46035</v>
      </c>
      <c r="Y88" s="178">
        <v>46112</v>
      </c>
      <c r="Z88" s="80" t="s">
        <v>1059</v>
      </c>
      <c r="AA88" s="275"/>
    </row>
    <row r="89" spans="1:27" ht="38.25" x14ac:dyDescent="0.25">
      <c r="A89" s="279"/>
      <c r="B89" s="372"/>
      <c r="C89" s="284"/>
      <c r="D89" s="113" t="s">
        <v>1051</v>
      </c>
      <c r="E89" s="324"/>
      <c r="F89" s="284"/>
      <c r="G89" s="35"/>
      <c r="H89" s="284"/>
      <c r="I89" s="35"/>
      <c r="J89" s="35"/>
      <c r="K89" s="287"/>
      <c r="L89" s="284"/>
      <c r="M89" s="65"/>
      <c r="N89" s="66" t="s">
        <v>218</v>
      </c>
      <c r="O89" s="35" t="str">
        <f t="shared" si="11"/>
        <v/>
      </c>
      <c r="P89" s="35" t="str">
        <f t="shared" si="11"/>
        <v/>
      </c>
      <c r="Q89" s="284"/>
      <c r="R89" s="35"/>
      <c r="S89" s="284"/>
      <c r="T89" s="35"/>
      <c r="U89" s="35"/>
      <c r="V89" s="287"/>
      <c r="W89" s="80"/>
      <c r="X89" s="82"/>
      <c r="Y89" s="178"/>
      <c r="Z89" s="80"/>
      <c r="AA89" s="275"/>
    </row>
    <row r="90" spans="1:27" x14ac:dyDescent="0.25">
      <c r="A90" s="279"/>
      <c r="B90" s="373"/>
      <c r="C90" s="285"/>
      <c r="E90" s="324"/>
      <c r="F90" s="285"/>
      <c r="G90" s="35"/>
      <c r="H90" s="285"/>
      <c r="I90" s="35"/>
      <c r="J90" s="35"/>
      <c r="K90" s="287"/>
      <c r="L90" s="285"/>
      <c r="M90" s="65"/>
      <c r="N90" s="66" t="s">
        <v>218</v>
      </c>
      <c r="O90" s="35" t="str">
        <f t="shared" si="11"/>
        <v/>
      </c>
      <c r="P90" s="35" t="str">
        <f t="shared" si="11"/>
        <v/>
      </c>
      <c r="Q90" s="285"/>
      <c r="R90" s="35"/>
      <c r="S90" s="285"/>
      <c r="T90" s="35"/>
      <c r="U90" s="35"/>
      <c r="V90" s="287"/>
      <c r="W90" s="97"/>
      <c r="X90" s="172"/>
      <c r="Y90" s="172"/>
      <c r="Z90" s="97"/>
      <c r="AA90" s="276"/>
    </row>
    <row r="91" spans="1:27" hidden="1" x14ac:dyDescent="0.25">
      <c r="A91" s="279">
        <v>17</v>
      </c>
      <c r="B91" s="371"/>
      <c r="C91" s="283" t="s">
        <v>218</v>
      </c>
      <c r="D91" s="80"/>
      <c r="E91" s="286"/>
      <c r="F91" s="283" t="s">
        <v>218</v>
      </c>
      <c r="G91" s="35">
        <f>IF(F91="1 - Rara vez",1,IF(F91="2 - Improbable",2,IF(F91="3 - Posible",3,IF(F91="4 - Probable",4,IF(F91="5 - Casi seguro",5,IF(F91="1 - Baja",6,IF(F91="2 - Media",7,IF(F91="3 - Alta",8,IF(F91="Seleccione",0)))))))))</f>
        <v>0</v>
      </c>
      <c r="H91" s="283" t="s">
        <v>218</v>
      </c>
      <c r="I91" s="35">
        <f>IF(H91="1 -Insignificante",1,IF(H91="2 -Menor",2,IF(H91="3 -Moderado",3,IF(H91="5 -Moderado",6,IF(H91="4 -Mayor",4,IF(H91="10 -Mayor",7,IF(H91="5 -Catastrófico",5,IF(H91="20 -Catastrófico",8,IF(H91="1 - Mínimo/Leve",9,IF(H91="2 - Importante",10,IF(H91="3 - Fuerte",11,IF(H91="Seleccione",0))))))))))))</f>
        <v>0</v>
      </c>
      <c r="J91" s="35"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287"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283" t="s">
        <v>318</v>
      </c>
      <c r="M91" s="65"/>
      <c r="N91" s="66" t="s">
        <v>218</v>
      </c>
      <c r="O91" s="35"/>
      <c r="P91" s="35"/>
      <c r="Q91" s="283" t="s">
        <v>218</v>
      </c>
      <c r="R91" s="35">
        <f>IF(Q91="1 - Rara vez",1,IF(Q91="2 - Improbable",2,IF(Q91="3 - Posible",3,IF(Q91="4 - Probable",4,IF(Q91="5 - Casi seguro",5,IF(Q91="1 - Baja",6,IF(Q91="2 - Media",7,IF(Q91="3 - Alta",8,IF(Q91="NO APLICA","",IF(Q91="Seleccione",0))))))))))</f>
        <v>0</v>
      </c>
      <c r="S91" s="283" t="s">
        <v>211</v>
      </c>
      <c r="T91" s="35">
        <f>IF(S91="1 -Insignificante",1,IF(S91="2 -Menor",2,IF(S91="3 -Moderado",3,IF(S91="4 -Mayor",4,IF(S91="10 -Mayor",7,IF(S91="5 -Catastrófico",5,IF(S91="5 -Moderado",6,IF(S91="20 -Catastrófico",8,IF(S91="1 - Mínimo/Leve",9,IF(S91="2 - Importante",10,IF(S91="3 - Fuerte",11,IF(S91="NO APLICA","",IF(S91="Seleccione",0)))))))))))))</f>
        <v>2</v>
      </c>
      <c r="U91" s="35"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287"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80"/>
      <c r="X91" s="140"/>
      <c r="Y91" s="140"/>
      <c r="Z91" s="80"/>
      <c r="AA91" s="274"/>
    </row>
    <row r="92" spans="1:27" hidden="1" x14ac:dyDescent="0.25">
      <c r="A92" s="279"/>
      <c r="B92" s="372"/>
      <c r="C92" s="284"/>
      <c r="D92" s="80"/>
      <c r="E92" s="286"/>
      <c r="F92" s="284"/>
      <c r="G92" s="35"/>
      <c r="H92" s="284"/>
      <c r="I92" s="35"/>
      <c r="J92" s="35"/>
      <c r="K92" s="287"/>
      <c r="L92" s="284"/>
      <c r="M92" s="65"/>
      <c r="N92" s="66" t="s">
        <v>225</v>
      </c>
      <c r="O92" s="35"/>
      <c r="P92" s="35"/>
      <c r="Q92" s="284"/>
      <c r="R92" s="35"/>
      <c r="S92" s="284"/>
      <c r="T92" s="35"/>
      <c r="U92" s="35"/>
      <c r="V92" s="287"/>
      <c r="W92" s="80"/>
      <c r="X92" s="80"/>
      <c r="Y92" s="80"/>
      <c r="Z92" s="80"/>
      <c r="AA92" s="275"/>
    </row>
    <row r="93" spans="1:27" hidden="1" x14ac:dyDescent="0.25">
      <c r="A93" s="279"/>
      <c r="B93" s="372"/>
      <c r="C93" s="284"/>
      <c r="D93" s="80"/>
      <c r="E93" s="286"/>
      <c r="F93" s="284"/>
      <c r="G93" s="35"/>
      <c r="H93" s="284"/>
      <c r="I93" s="35"/>
      <c r="J93" s="35"/>
      <c r="K93" s="287"/>
      <c r="L93" s="284"/>
      <c r="M93" s="65"/>
      <c r="N93" s="66" t="s">
        <v>218</v>
      </c>
      <c r="O93" s="35" t="str">
        <f t="shared" ref="O93:P95" si="12">IF($C$33="Oportunidad","NO APLICA","")</f>
        <v/>
      </c>
      <c r="P93" s="35" t="str">
        <f t="shared" si="12"/>
        <v/>
      </c>
      <c r="Q93" s="284"/>
      <c r="R93" s="35"/>
      <c r="S93" s="284"/>
      <c r="T93" s="35"/>
      <c r="U93" s="35"/>
      <c r="V93" s="287"/>
      <c r="W93" s="80"/>
      <c r="X93" s="80"/>
      <c r="Y93" s="80"/>
      <c r="Z93" s="80"/>
      <c r="AA93" s="275"/>
    </row>
    <row r="94" spans="1:27" hidden="1" x14ac:dyDescent="0.25">
      <c r="A94" s="279"/>
      <c r="B94" s="372"/>
      <c r="C94" s="284"/>
      <c r="D94" s="80"/>
      <c r="E94" s="286"/>
      <c r="F94" s="284"/>
      <c r="G94" s="35"/>
      <c r="H94" s="284"/>
      <c r="I94" s="35"/>
      <c r="J94" s="35"/>
      <c r="K94" s="287"/>
      <c r="L94" s="284"/>
      <c r="M94" s="65"/>
      <c r="N94" s="66" t="s">
        <v>218</v>
      </c>
      <c r="O94" s="35" t="str">
        <f t="shared" si="12"/>
        <v/>
      </c>
      <c r="P94" s="35" t="str">
        <f t="shared" si="12"/>
        <v/>
      </c>
      <c r="Q94" s="284"/>
      <c r="R94" s="35"/>
      <c r="S94" s="284"/>
      <c r="T94" s="35"/>
      <c r="U94" s="35"/>
      <c r="V94" s="287"/>
      <c r="W94" s="80"/>
      <c r="X94" s="80"/>
      <c r="Y94" s="80"/>
      <c r="Z94" s="80"/>
      <c r="AA94" s="275"/>
    </row>
    <row r="95" spans="1:27" ht="15" hidden="1" customHeight="1" x14ac:dyDescent="0.25">
      <c r="A95" s="279"/>
      <c r="B95" s="373"/>
      <c r="C95" s="285"/>
      <c r="D95" s="80"/>
      <c r="E95" s="286"/>
      <c r="F95" s="285"/>
      <c r="G95" s="35"/>
      <c r="H95" s="285"/>
      <c r="I95" s="35"/>
      <c r="J95" s="35"/>
      <c r="K95" s="287"/>
      <c r="L95" s="285"/>
      <c r="M95" s="65"/>
      <c r="N95" s="66" t="s">
        <v>218</v>
      </c>
      <c r="O95" s="35" t="str">
        <f t="shared" si="12"/>
        <v/>
      </c>
      <c r="P95" s="35" t="str">
        <f t="shared" si="12"/>
        <v/>
      </c>
      <c r="Q95" s="285"/>
      <c r="R95" s="35"/>
      <c r="S95" s="285"/>
      <c r="T95" s="35"/>
      <c r="U95" s="35"/>
      <c r="V95" s="287"/>
      <c r="W95" s="80"/>
      <c r="X95" s="80"/>
      <c r="Y95" s="80"/>
      <c r="Z95" s="80"/>
      <c r="AA95" s="276"/>
    </row>
    <row r="96" spans="1:27" hidden="1" x14ac:dyDescent="0.25">
      <c r="A96" s="279">
        <v>18</v>
      </c>
      <c r="B96" s="371"/>
      <c r="C96" s="283" t="s">
        <v>218</v>
      </c>
      <c r="D96" s="80"/>
      <c r="E96" s="286"/>
      <c r="F96" s="283" t="s">
        <v>218</v>
      </c>
      <c r="G96" s="35">
        <f>IF(F96="1 - Rara vez",1,IF(F96="2 - Improbable",2,IF(F96="3 - Posible",3,IF(F96="4 - Probable",4,IF(F96="5 - Casi seguro",5,IF(F96="1 - Baja",6,IF(F96="2 - Media",7,IF(F96="3 - Alta",8,IF(F96="Seleccione",0)))))))))</f>
        <v>0</v>
      </c>
      <c r="H96" s="283" t="s">
        <v>218</v>
      </c>
      <c r="I96" s="35">
        <f>IF(H96="1 -Insignificante",1,IF(H96="2 -Menor",2,IF(H96="3 -Moderado",3,IF(H96="5 -Moderado",6,IF(H96="4 -Mayor",4,IF(H96="10 -Mayor",7,IF(H96="5 -Catastrófico",5,IF(H96="20 -Catastrófico",8,IF(H96="1 - Mínimo/Leve",9,IF(H96="2 - Importante",10,IF(H96="3 - Fuerte",11,IF(H96="Seleccione",0))))))))))))</f>
        <v>0</v>
      </c>
      <c r="J96" s="35"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287"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283" t="s">
        <v>318</v>
      </c>
      <c r="M96" s="65"/>
      <c r="N96" s="66" t="s">
        <v>226</v>
      </c>
      <c r="O96" s="35"/>
      <c r="P96" s="35"/>
      <c r="Q96" s="283" t="s">
        <v>218</v>
      </c>
      <c r="R96" s="35">
        <f>IF(Q96="1 - Rara vez",1,IF(Q96="2 - Improbable",2,IF(Q96="3 - Posible",3,IF(Q96="4 - Probable",4,IF(Q96="5 - Casi seguro",5,IF(Q96="1 - Baja",6,IF(Q96="2 - Media",7,IF(Q96="3 - Alta",8,IF(Q96="NO APLICA","",IF(Q96="Seleccione",0))))))))))</f>
        <v>0</v>
      </c>
      <c r="S96" s="283" t="s">
        <v>218</v>
      </c>
      <c r="T96" s="35">
        <f>IF(S96="1 -Insignificante",1,IF(S96="2 -Menor",2,IF(S96="3 -Moderado",3,IF(S96="4 -Mayor",4,IF(S96="10 -Mayor",7,IF(S96="5 -Catastrófico",5,IF(S96="5 -Moderado",6,IF(S96="20 -Catastrófico",8,IF(S96="1 - Mínimo/Leve",9,IF(S96="2 - Importante",10,IF(S96="3 - Fuerte",11,IF(S96="NO APLICA","",IF(S96="Seleccione",0)))))))))))))</f>
        <v>0</v>
      </c>
      <c r="U96" s="35"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287"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80"/>
      <c r="X96" s="80"/>
      <c r="Y96" s="80"/>
      <c r="Z96" s="80"/>
      <c r="AA96" s="286"/>
    </row>
    <row r="97" spans="1:27" hidden="1" x14ac:dyDescent="0.25">
      <c r="A97" s="279"/>
      <c r="B97" s="372"/>
      <c r="C97" s="284"/>
      <c r="D97" s="80"/>
      <c r="E97" s="286"/>
      <c r="F97" s="284"/>
      <c r="G97" s="35"/>
      <c r="H97" s="284"/>
      <c r="I97" s="35"/>
      <c r="J97" s="35"/>
      <c r="K97" s="287"/>
      <c r="L97" s="284"/>
      <c r="M97" s="65"/>
      <c r="N97" s="66" t="s">
        <v>218</v>
      </c>
      <c r="O97" s="35"/>
      <c r="P97" s="35"/>
      <c r="Q97" s="284"/>
      <c r="R97" s="35"/>
      <c r="S97" s="284"/>
      <c r="T97" s="35"/>
      <c r="U97" s="35"/>
      <c r="V97" s="287"/>
      <c r="W97" s="80"/>
      <c r="X97" s="80"/>
      <c r="Y97" s="80"/>
      <c r="Z97" s="80"/>
      <c r="AA97" s="286"/>
    </row>
    <row r="98" spans="1:27" hidden="1" x14ac:dyDescent="0.25">
      <c r="A98" s="279"/>
      <c r="B98" s="372"/>
      <c r="C98" s="284"/>
      <c r="D98" s="80"/>
      <c r="E98" s="286"/>
      <c r="F98" s="284"/>
      <c r="G98" s="35"/>
      <c r="H98" s="284"/>
      <c r="I98" s="35"/>
      <c r="J98" s="35"/>
      <c r="K98" s="287"/>
      <c r="L98" s="284"/>
      <c r="M98" s="65"/>
      <c r="N98" s="66" t="s">
        <v>218</v>
      </c>
      <c r="O98" s="35" t="str">
        <f t="shared" ref="O98:P100" si="13">IF($C$33="Oportunidad","NO APLICA","")</f>
        <v/>
      </c>
      <c r="P98" s="35" t="str">
        <f t="shared" si="13"/>
        <v/>
      </c>
      <c r="Q98" s="284"/>
      <c r="R98" s="35"/>
      <c r="S98" s="284"/>
      <c r="T98" s="35"/>
      <c r="U98" s="35"/>
      <c r="V98" s="287"/>
      <c r="W98" s="80"/>
      <c r="X98" s="80"/>
      <c r="Y98" s="80"/>
      <c r="Z98" s="80"/>
      <c r="AA98" s="286"/>
    </row>
    <row r="99" spans="1:27" hidden="1" x14ac:dyDescent="0.25">
      <c r="A99" s="279"/>
      <c r="B99" s="372"/>
      <c r="C99" s="284"/>
      <c r="D99" s="80"/>
      <c r="E99" s="286"/>
      <c r="F99" s="284"/>
      <c r="G99" s="35"/>
      <c r="H99" s="284"/>
      <c r="I99" s="35"/>
      <c r="J99" s="35"/>
      <c r="K99" s="287"/>
      <c r="L99" s="284"/>
      <c r="M99" s="65"/>
      <c r="N99" s="66" t="s">
        <v>218</v>
      </c>
      <c r="O99" s="35" t="str">
        <f t="shared" si="13"/>
        <v/>
      </c>
      <c r="P99" s="35" t="str">
        <f t="shared" si="13"/>
        <v/>
      </c>
      <c r="Q99" s="284"/>
      <c r="R99" s="35"/>
      <c r="S99" s="284"/>
      <c r="T99" s="35"/>
      <c r="U99" s="35"/>
      <c r="V99" s="287"/>
      <c r="W99" s="80"/>
      <c r="X99" s="80"/>
      <c r="Y99" s="80"/>
      <c r="Z99" s="80"/>
      <c r="AA99" s="286"/>
    </row>
    <row r="100" spans="1:27" hidden="1" x14ac:dyDescent="0.25">
      <c r="A100" s="279"/>
      <c r="B100" s="373"/>
      <c r="C100" s="285"/>
      <c r="D100" s="80"/>
      <c r="E100" s="286"/>
      <c r="F100" s="285"/>
      <c r="G100" s="35"/>
      <c r="H100" s="285"/>
      <c r="I100" s="35"/>
      <c r="J100" s="35"/>
      <c r="K100" s="287"/>
      <c r="L100" s="285"/>
      <c r="M100" s="65"/>
      <c r="N100" s="66" t="s">
        <v>218</v>
      </c>
      <c r="O100" s="35" t="str">
        <f t="shared" si="13"/>
        <v/>
      </c>
      <c r="P100" s="35" t="str">
        <f t="shared" si="13"/>
        <v/>
      </c>
      <c r="Q100" s="285"/>
      <c r="R100" s="35"/>
      <c r="S100" s="285"/>
      <c r="T100" s="35"/>
      <c r="U100" s="35"/>
      <c r="V100" s="287"/>
      <c r="W100" s="80"/>
      <c r="X100" s="80"/>
      <c r="Y100" s="80"/>
      <c r="Z100" s="80"/>
      <c r="AA100" s="286"/>
    </row>
    <row r="101" spans="1:27" ht="84.75" customHeight="1" x14ac:dyDescent="0.25">
      <c r="A101" s="318">
        <v>17</v>
      </c>
      <c r="B101" s="371" t="s">
        <v>1254</v>
      </c>
      <c r="C101" s="283" t="s">
        <v>328</v>
      </c>
      <c r="D101" s="126" t="s">
        <v>1204</v>
      </c>
      <c r="E101" s="288" t="s">
        <v>1205</v>
      </c>
      <c r="F101" s="283" t="s">
        <v>205</v>
      </c>
      <c r="G101" s="35">
        <f>IF(F101="1 - Rara vez",1,IF(F101="2 - Improbable",2,IF(F101="3 - Posible",3,IF(F101="4 - Probable",4,IF(F101="5 - Casi seguro",5,IF(F101="1 - Baja",6,IF(F101="2 - Media",7,IF(F101="3 - Alta",8,IF(F101="Seleccione",0)))))))))</f>
        <v>4</v>
      </c>
      <c r="H101" s="283" t="s">
        <v>212</v>
      </c>
      <c r="I101" s="35">
        <f>IF(H101="1 -Insignificante",1,IF(H101="2 -Menor",2,IF(H101="3 -Moderado",3,IF(H101="5 -Moderado",6,IF(H101="4 -Mayor",4,IF(H101="10 -Mayor",7,IF(H101="5 -Catastrófico",5,IF(H101="20 -Catastrófico",8,IF(H101="1 - Mínimo/Leve",9,IF(H101="2 - Importante",10,IF(H101="3 - Fuerte",11,IF(H101="Seleccione",0))))))))))))</f>
        <v>3</v>
      </c>
      <c r="J101" s="35">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18</v>
      </c>
      <c r="K101" s="287"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283" t="s">
        <v>320</v>
      </c>
      <c r="M101" s="126" t="s">
        <v>1206</v>
      </c>
      <c r="N101" s="66" t="s">
        <v>226</v>
      </c>
      <c r="O101" s="35"/>
      <c r="P101" s="35" t="s">
        <v>395</v>
      </c>
      <c r="Q101" s="283" t="s">
        <v>205</v>
      </c>
      <c r="R101" s="35">
        <f>IF(Q101="1 - Rara vez",1,IF(Q101="2 - Improbable",2,IF(Q101="3 - Posible",3,IF(Q101="4 - Probable",4,IF(Q101="5 - Casi seguro",5,IF(Q101="1 - Baja",6,IF(Q101="2 - Media",7,IF(Q101="3 - Alta",8,IF(Q101="NO APLICA","",IF(Q101="Seleccione",0))))))))))</f>
        <v>4</v>
      </c>
      <c r="S101" s="283" t="s">
        <v>211</v>
      </c>
      <c r="T101" s="35">
        <f>IF(S101="1 -Insignificante",1,IF(S101="2 -Menor",2,IF(S101="3 -Moderado",3,IF(S101="4 -Mayor",4,IF(S101="10 -Mayor",7,IF(S101="5 -Catastrófico",5,IF(S101="5 -Moderado",6,IF(S101="20 -Catastrófico",8,IF(S101="1 - Mínimo/Leve",9,IF(S101="2 - Importante",10,IF(S101="3 - Fuerte",11,IF(S101="NO APLICA","",IF(S101="Seleccione",0)))))))))))))</f>
        <v>2</v>
      </c>
      <c r="U101" s="35">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17</v>
      </c>
      <c r="V101" s="287"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251" t="s">
        <v>1207</v>
      </c>
      <c r="X101" s="175">
        <v>46040</v>
      </c>
      <c r="Y101" s="175">
        <v>46373</v>
      </c>
      <c r="Z101" s="155" t="s">
        <v>1208</v>
      </c>
      <c r="AA101" s="288" t="s">
        <v>1209</v>
      </c>
    </row>
    <row r="102" spans="1:27" x14ac:dyDescent="0.25">
      <c r="A102" s="318"/>
      <c r="B102" s="372"/>
      <c r="C102" s="284"/>
      <c r="D102" s="125"/>
      <c r="E102" s="289"/>
      <c r="F102" s="284"/>
      <c r="G102" s="35"/>
      <c r="H102" s="284"/>
      <c r="I102" s="35"/>
      <c r="J102" s="35"/>
      <c r="K102" s="287"/>
      <c r="L102" s="284"/>
      <c r="M102" s="225"/>
      <c r="N102" s="66" t="s">
        <v>218</v>
      </c>
      <c r="O102" s="35"/>
      <c r="P102" s="35" t="str">
        <f t="shared" ref="O102:P105" si="14">IF($C$33="Oportunidad","NO APLICA","")</f>
        <v/>
      </c>
      <c r="Q102" s="284"/>
      <c r="R102" s="35"/>
      <c r="S102" s="284"/>
      <c r="T102" s="35"/>
      <c r="U102" s="35"/>
      <c r="V102" s="287"/>
      <c r="W102" s="252"/>
      <c r="X102" s="253"/>
      <c r="Y102" s="253"/>
      <c r="Z102" s="254"/>
      <c r="AA102" s="289"/>
    </row>
    <row r="103" spans="1:27" x14ac:dyDescent="0.25">
      <c r="A103" s="318"/>
      <c r="B103" s="372"/>
      <c r="C103" s="284"/>
      <c r="D103" s="125"/>
      <c r="E103" s="289"/>
      <c r="F103" s="284"/>
      <c r="G103" s="35"/>
      <c r="H103" s="284"/>
      <c r="I103" s="35"/>
      <c r="J103" s="35"/>
      <c r="K103" s="287"/>
      <c r="L103" s="284"/>
      <c r="M103" s="122"/>
      <c r="N103" s="66" t="s">
        <v>218</v>
      </c>
      <c r="O103" s="35"/>
      <c r="P103" s="35" t="str">
        <f t="shared" si="14"/>
        <v/>
      </c>
      <c r="Q103" s="284"/>
      <c r="R103" s="35"/>
      <c r="S103" s="284"/>
      <c r="T103" s="35"/>
      <c r="U103" s="35"/>
      <c r="V103" s="287"/>
      <c r="W103" s="134"/>
      <c r="X103" s="255"/>
      <c r="Y103" s="255"/>
      <c r="Z103" s="134"/>
      <c r="AA103" s="289"/>
    </row>
    <row r="104" spans="1:27" x14ac:dyDescent="0.25">
      <c r="A104" s="318"/>
      <c r="B104" s="372"/>
      <c r="C104" s="284"/>
      <c r="D104" s="125"/>
      <c r="E104" s="289"/>
      <c r="F104" s="284"/>
      <c r="G104" s="35"/>
      <c r="H104" s="284"/>
      <c r="I104" s="35"/>
      <c r="J104" s="35"/>
      <c r="K104" s="287"/>
      <c r="L104" s="284"/>
      <c r="M104" s="65"/>
      <c r="N104" s="66" t="s">
        <v>218</v>
      </c>
      <c r="O104" s="35"/>
      <c r="P104" s="35" t="str">
        <f t="shared" si="14"/>
        <v/>
      </c>
      <c r="Q104" s="284"/>
      <c r="R104" s="35"/>
      <c r="S104" s="284"/>
      <c r="T104" s="35"/>
      <c r="U104" s="35"/>
      <c r="V104" s="287"/>
      <c r="W104" s="256"/>
      <c r="X104" s="257"/>
      <c r="Y104" s="257"/>
      <c r="Z104" s="258"/>
      <c r="AA104" s="289"/>
    </row>
    <row r="105" spans="1:27" x14ac:dyDescent="0.25">
      <c r="A105" s="318"/>
      <c r="B105" s="373"/>
      <c r="C105" s="285"/>
      <c r="D105" s="250"/>
      <c r="E105" s="290"/>
      <c r="F105" s="285"/>
      <c r="G105" s="35"/>
      <c r="H105" s="285"/>
      <c r="I105" s="35"/>
      <c r="J105" s="35"/>
      <c r="K105" s="287"/>
      <c r="L105" s="285"/>
      <c r="M105" s="65"/>
      <c r="N105" s="66" t="s">
        <v>218</v>
      </c>
      <c r="O105" s="35"/>
      <c r="P105" s="35" t="str">
        <f t="shared" si="14"/>
        <v/>
      </c>
      <c r="Q105" s="285"/>
      <c r="R105" s="35"/>
      <c r="S105" s="285"/>
      <c r="T105" s="35"/>
      <c r="U105" s="35"/>
      <c r="V105" s="287"/>
      <c r="W105" s="259"/>
      <c r="X105" s="255"/>
      <c r="Y105" s="255"/>
      <c r="Z105" s="260"/>
      <c r="AA105" s="290"/>
    </row>
    <row r="106" spans="1:27" ht="91.5" customHeight="1" x14ac:dyDescent="0.25">
      <c r="A106" s="318">
        <v>18</v>
      </c>
      <c r="B106" s="371" t="s">
        <v>1253</v>
      </c>
      <c r="C106" s="283" t="s">
        <v>331</v>
      </c>
      <c r="D106" s="126" t="s">
        <v>1212</v>
      </c>
      <c r="E106" s="288" t="s">
        <v>1213</v>
      </c>
      <c r="F106" s="283" t="s">
        <v>206</v>
      </c>
      <c r="G106" s="35">
        <f>IF(F106="1 - Rara vez",1,IF(F106="2 - Improbable",2,IF(F106="3 - Posible",3,IF(F106="4 - Probable",4,IF(F106="5 - Casi seguro",5,IF(F106="1 - Baja",6,IF(F106="2 - Media",7,IF(F106="3 - Alta",8,IF(F106="Seleccione",0)))))))))</f>
        <v>3</v>
      </c>
      <c r="H106" s="283" t="s">
        <v>212</v>
      </c>
      <c r="I106" s="35">
        <f>IF(H106="1 -Insignificante",1,IF(H106="2 -Menor",2,IF(H106="3 -Moderado",3,IF(H106="5 -Moderado",6,IF(H106="4 -Mayor",4,IF(H106="10 -Mayor",7,IF(H106="5 -Catastrófico",5,IF(H106="20 -Catastrófico",8,IF(H106="1 - Mínimo/Leve",9,IF(H106="2 - Importante",10,IF(H106="3 - Fuerte",11,IF(H106="Seleccione",0))))))))))))</f>
        <v>3</v>
      </c>
      <c r="J106" s="35">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13</v>
      </c>
      <c r="K106" s="287"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ALTA</v>
      </c>
      <c r="L106" s="283" t="s">
        <v>321</v>
      </c>
      <c r="M106" s="125" t="s">
        <v>1214</v>
      </c>
      <c r="N106" s="66" t="s">
        <v>225</v>
      </c>
      <c r="O106" s="35" t="s">
        <v>395</v>
      </c>
      <c r="P106" s="35"/>
      <c r="Q106" s="283" t="s">
        <v>206</v>
      </c>
      <c r="R106" s="35">
        <f>IF(Q106="1 - Rara vez",1,IF(Q106="2 - Improbable",2,IF(Q106="3 - Posible",3,IF(Q106="4 - Probable",4,IF(Q106="5 - Casi seguro",5,IF(Q106="1 - Baja",6,IF(Q106="2 - Media",7,IF(Q106="3 - Alta",8,IF(Q106="NO APLICA","",IF(Q106="Seleccione",0))))))))))</f>
        <v>3</v>
      </c>
      <c r="S106" s="283" t="s">
        <v>212</v>
      </c>
      <c r="T106" s="35">
        <f>IF(S106="1 -Insignificante",1,IF(S106="2 -Menor",2,IF(S106="3 -Moderado",3,IF(S106="4 -Mayor",4,IF(S106="10 -Mayor",7,IF(S106="5 -Catastrófico",5,IF(S106="5 -Moderado",6,IF(S106="20 -Catastrófico",8,IF(S106="1 - Mínimo/Leve",9,IF(S106="2 - Importante",10,IF(S106="3 - Fuerte",11,IF(S106="NO APLICA","",IF(S106="Seleccione",0)))))))))))))</f>
        <v>3</v>
      </c>
      <c r="U106" s="35">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13</v>
      </c>
      <c r="V106" s="287"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ALTA</v>
      </c>
      <c r="W106" s="261" t="s">
        <v>593</v>
      </c>
      <c r="X106" s="175">
        <v>46040</v>
      </c>
      <c r="Y106" s="175">
        <v>46373</v>
      </c>
      <c r="Z106" s="155" t="s">
        <v>1216</v>
      </c>
      <c r="AA106" s="288" t="s">
        <v>1217</v>
      </c>
    </row>
    <row r="107" spans="1:27" ht="45.75" customHeight="1" x14ac:dyDescent="0.25">
      <c r="A107" s="318"/>
      <c r="B107" s="372"/>
      <c r="C107" s="284"/>
      <c r="D107" s="126"/>
      <c r="E107" s="289"/>
      <c r="F107" s="284"/>
      <c r="G107" s="35"/>
      <c r="H107" s="284"/>
      <c r="I107" s="35"/>
      <c r="J107" s="35"/>
      <c r="K107" s="287"/>
      <c r="L107" s="284"/>
      <c r="M107" s="125" t="s">
        <v>1215</v>
      </c>
      <c r="N107" s="66" t="s">
        <v>225</v>
      </c>
      <c r="O107" s="35" t="s">
        <v>395</v>
      </c>
      <c r="P107" s="35" t="str">
        <f t="shared" ref="O107:P110" si="15">IF($C$33="Oportunidad","NO APLICA","")</f>
        <v/>
      </c>
      <c r="Q107" s="284"/>
      <c r="R107" s="35"/>
      <c r="S107" s="284"/>
      <c r="T107" s="35"/>
      <c r="U107" s="35"/>
      <c r="V107" s="287"/>
      <c r="W107" s="251" t="s">
        <v>1218</v>
      </c>
      <c r="X107" s="175">
        <v>46040</v>
      </c>
      <c r="Y107" s="175">
        <v>46373</v>
      </c>
      <c r="Z107" s="155" t="s">
        <v>1219</v>
      </c>
      <c r="AA107" s="289"/>
    </row>
    <row r="108" spans="1:27" x14ac:dyDescent="0.25">
      <c r="A108" s="318"/>
      <c r="B108" s="372"/>
      <c r="C108" s="284"/>
      <c r="D108" s="126"/>
      <c r="E108" s="289"/>
      <c r="F108" s="284"/>
      <c r="G108" s="35"/>
      <c r="H108" s="284"/>
      <c r="I108" s="35"/>
      <c r="J108" s="35"/>
      <c r="K108" s="287"/>
      <c r="L108" s="284"/>
      <c r="M108" s="65"/>
      <c r="N108" s="66" t="s">
        <v>218</v>
      </c>
      <c r="O108" s="35" t="str">
        <f t="shared" si="15"/>
        <v/>
      </c>
      <c r="P108" s="35" t="str">
        <f t="shared" si="15"/>
        <v/>
      </c>
      <c r="Q108" s="284"/>
      <c r="R108" s="35"/>
      <c r="S108" s="284"/>
      <c r="T108" s="35"/>
      <c r="U108" s="35"/>
      <c r="V108" s="287"/>
      <c r="W108" s="261"/>
      <c r="X108" s="175"/>
      <c r="Y108" s="262"/>
      <c r="Z108" s="156"/>
      <c r="AA108" s="289"/>
    </row>
    <row r="109" spans="1:27" x14ac:dyDescent="0.25">
      <c r="A109" s="318"/>
      <c r="B109" s="372"/>
      <c r="C109" s="284"/>
      <c r="D109" s="331"/>
      <c r="E109" s="289"/>
      <c r="F109" s="284"/>
      <c r="G109" s="35"/>
      <c r="H109" s="284"/>
      <c r="I109" s="35"/>
      <c r="J109" s="35"/>
      <c r="K109" s="287"/>
      <c r="L109" s="284"/>
      <c r="M109" s="65"/>
      <c r="N109" s="66" t="s">
        <v>218</v>
      </c>
      <c r="O109" s="35" t="str">
        <f t="shared" si="15"/>
        <v/>
      </c>
      <c r="P109" s="35" t="str">
        <f t="shared" si="15"/>
        <v/>
      </c>
      <c r="Q109" s="284"/>
      <c r="R109" s="35"/>
      <c r="S109" s="284"/>
      <c r="T109" s="35"/>
      <c r="U109" s="35"/>
      <c r="V109" s="287"/>
      <c r="W109" s="261"/>
      <c r="X109" s="263"/>
      <c r="Y109" s="263"/>
      <c r="Z109" s="156"/>
      <c r="AA109" s="289"/>
    </row>
    <row r="110" spans="1:27" x14ac:dyDescent="0.25">
      <c r="A110" s="318"/>
      <c r="B110" s="373"/>
      <c r="C110" s="285"/>
      <c r="D110" s="290"/>
      <c r="E110" s="290"/>
      <c r="F110" s="285"/>
      <c r="G110" s="35"/>
      <c r="H110" s="285"/>
      <c r="I110" s="35"/>
      <c r="J110" s="35"/>
      <c r="K110" s="287"/>
      <c r="L110" s="285"/>
      <c r="M110" s="65"/>
      <c r="N110" s="66" t="s">
        <v>218</v>
      </c>
      <c r="O110" s="35" t="str">
        <f t="shared" si="15"/>
        <v/>
      </c>
      <c r="P110" s="35" t="str">
        <f t="shared" si="15"/>
        <v/>
      </c>
      <c r="Q110" s="285"/>
      <c r="R110" s="35"/>
      <c r="S110" s="285"/>
      <c r="T110" s="35"/>
      <c r="U110" s="35"/>
      <c r="V110" s="287"/>
      <c r="W110" s="261"/>
      <c r="X110" s="263"/>
      <c r="Y110" s="263"/>
      <c r="Z110" s="156"/>
      <c r="AA110" s="289"/>
    </row>
    <row r="111" spans="1:27" ht="59.25" customHeight="1" x14ac:dyDescent="0.25">
      <c r="A111" s="319">
        <v>19</v>
      </c>
      <c r="B111" s="371" t="s">
        <v>575</v>
      </c>
      <c r="C111" s="283" t="s">
        <v>333</v>
      </c>
      <c r="D111" s="80" t="s">
        <v>914</v>
      </c>
      <c r="E111" s="286" t="s">
        <v>568</v>
      </c>
      <c r="F111" s="283" t="s">
        <v>207</v>
      </c>
      <c r="G111" s="35">
        <f>IF(F111="1 - Rara vez",1,IF(F111="2 - Improbable",2,IF(F111="3 - Posible",3,IF(F111="4 - Probable",4,IF(F111="5 - Casi seguro",5,IF(F111="1 - Baja",6,IF(F111="2 - Media",7,IF(F111="3 - Alta",8,IF(F111="Seleccione",0)))))))))</f>
        <v>2</v>
      </c>
      <c r="H111" s="283" t="s">
        <v>222</v>
      </c>
      <c r="I111" s="35">
        <f>IF(H111="1 -Insignificante",1,IF(H111="2 -Menor",2,IF(H111="3 -Moderado",3,IF(H111="5 -Moderado",6,IF(H111="4 -Mayor",4,IF(H111="10 -Mayor",7,IF(H111="5 -Catastrófico",5,IF(H111="20 -Catastrófico",8,IF(H111="1 - Mínimo/Leve",9,IF(H111="2 - Importante",10,IF(H111="3 - Fuerte",11,IF(H111="Seleccione",0))))))))))))</f>
        <v>7</v>
      </c>
      <c r="J111" s="35">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30</v>
      </c>
      <c r="K111" s="287"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MODERADA</v>
      </c>
      <c r="L111" s="283" t="s">
        <v>321</v>
      </c>
      <c r="M111" s="65" t="s">
        <v>569</v>
      </c>
      <c r="N111" s="66" t="s">
        <v>226</v>
      </c>
      <c r="O111" s="35"/>
      <c r="P111" s="35" t="s">
        <v>395</v>
      </c>
      <c r="Q111" s="283" t="s">
        <v>208</v>
      </c>
      <c r="R111" s="35">
        <f>IF(Q111="1 - Rara vez",1,IF(Q111="2 - Improbable",2,IF(Q111="3 - Posible",3,IF(Q111="4 - Probable",4,IF(Q111="5 - Casi seguro",5,IF(Q111="1 - Baja",6,IF(Q111="2 - Media",7,IF(Q111="3 - Alta",8,IF(Q111="NO APLICA","",IF(Q111="Seleccione",0))))))))))</f>
        <v>1</v>
      </c>
      <c r="S111" s="283" t="s">
        <v>221</v>
      </c>
      <c r="T111" s="35">
        <f>IF(S111="1 -Insignificante",1,IF(S111="2 -Menor",2,IF(S111="3 -Moderado",3,IF(S111="4 -Mayor",4,IF(S111="10 -Mayor",7,IF(S111="5 -Catastrófico",5,IF(S111="5 -Moderado",6,IF(S111="20 -Catastrófico",8,IF(S111="1 - Mínimo/Leve",9,IF(S111="2 - Importante",10,IF(S111="3 - Fuerte",11,IF(S111="NO APLICA","",IF(S111="Seleccione",0)))))))))))))</f>
        <v>6</v>
      </c>
      <c r="U111" s="35">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26</v>
      </c>
      <c r="V111" s="287"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BAJA</v>
      </c>
      <c r="W111" s="80" t="s">
        <v>570</v>
      </c>
      <c r="X111" s="277" t="s">
        <v>449</v>
      </c>
      <c r="Y111" s="327"/>
      <c r="Z111" s="80" t="s">
        <v>572</v>
      </c>
      <c r="AA111" s="286" t="s">
        <v>574</v>
      </c>
    </row>
    <row r="112" spans="1:27" ht="37.5" customHeight="1" x14ac:dyDescent="0.25">
      <c r="A112" s="319"/>
      <c r="B112" s="372"/>
      <c r="C112" s="284"/>
      <c r="D112" s="65" t="s">
        <v>567</v>
      </c>
      <c r="E112" s="286"/>
      <c r="F112" s="284"/>
      <c r="G112" s="35"/>
      <c r="H112" s="284"/>
      <c r="I112" s="35"/>
      <c r="J112" s="35"/>
      <c r="K112" s="287"/>
      <c r="L112" s="284"/>
      <c r="M112" s="65" t="s">
        <v>577</v>
      </c>
      <c r="N112" s="66" t="s">
        <v>225</v>
      </c>
      <c r="O112" s="35" t="s">
        <v>395</v>
      </c>
      <c r="P112" s="35" t="str">
        <f t="shared" ref="O112:P125" si="16">IF($C$33="Oportunidad","NO APLICA","")</f>
        <v/>
      </c>
      <c r="Q112" s="284"/>
      <c r="R112" s="35"/>
      <c r="S112" s="284"/>
      <c r="T112" s="35"/>
      <c r="U112" s="35"/>
      <c r="V112" s="287"/>
      <c r="W112" s="65" t="s">
        <v>571</v>
      </c>
      <c r="X112" s="277" t="s">
        <v>449</v>
      </c>
      <c r="Y112" s="327"/>
      <c r="Z112" s="80" t="s">
        <v>573</v>
      </c>
      <c r="AA112" s="286"/>
    </row>
    <row r="113" spans="1:27" x14ac:dyDescent="0.25">
      <c r="A113" s="319"/>
      <c r="B113" s="372"/>
      <c r="C113" s="284"/>
      <c r="D113" s="80"/>
      <c r="E113" s="286"/>
      <c r="F113" s="284"/>
      <c r="G113" s="35"/>
      <c r="H113" s="284"/>
      <c r="I113" s="35"/>
      <c r="J113" s="35"/>
      <c r="K113" s="287"/>
      <c r="L113" s="284"/>
      <c r="M113" s="65"/>
      <c r="N113" s="66" t="s">
        <v>218</v>
      </c>
      <c r="O113" s="35" t="str">
        <f t="shared" si="16"/>
        <v/>
      </c>
      <c r="P113" s="35" t="str">
        <f t="shared" si="16"/>
        <v/>
      </c>
      <c r="Q113" s="284"/>
      <c r="R113" s="35"/>
      <c r="S113" s="284"/>
      <c r="T113" s="35"/>
      <c r="U113" s="35"/>
      <c r="V113" s="287"/>
      <c r="W113" s="80"/>
      <c r="X113" s="80"/>
      <c r="Y113" s="80"/>
      <c r="Z113" s="80"/>
      <c r="AA113" s="286"/>
    </row>
    <row r="114" spans="1:27" x14ac:dyDescent="0.25">
      <c r="A114" s="319"/>
      <c r="B114" s="372"/>
      <c r="C114" s="284"/>
      <c r="D114" s="80"/>
      <c r="E114" s="286"/>
      <c r="F114" s="284"/>
      <c r="G114" s="35"/>
      <c r="H114" s="284"/>
      <c r="I114" s="35"/>
      <c r="J114" s="35"/>
      <c r="K114" s="287"/>
      <c r="L114" s="284"/>
      <c r="M114" s="65"/>
      <c r="N114" s="66" t="s">
        <v>218</v>
      </c>
      <c r="O114" s="35" t="str">
        <f t="shared" si="16"/>
        <v/>
      </c>
      <c r="P114" s="35" t="str">
        <f t="shared" si="16"/>
        <v/>
      </c>
      <c r="Q114" s="284"/>
      <c r="R114" s="35"/>
      <c r="S114" s="284"/>
      <c r="T114" s="35"/>
      <c r="U114" s="35"/>
      <c r="V114" s="287"/>
      <c r="W114" s="80"/>
      <c r="X114" s="80"/>
      <c r="Y114" s="80"/>
      <c r="Z114" s="80"/>
      <c r="AA114" s="286"/>
    </row>
    <row r="115" spans="1:27" x14ac:dyDescent="0.25">
      <c r="A115" s="319"/>
      <c r="B115" s="373"/>
      <c r="C115" s="285"/>
      <c r="D115" s="80"/>
      <c r="E115" s="286"/>
      <c r="F115" s="285"/>
      <c r="G115" s="35"/>
      <c r="H115" s="285"/>
      <c r="I115" s="35"/>
      <c r="J115" s="35"/>
      <c r="K115" s="287"/>
      <c r="L115" s="285"/>
      <c r="M115" s="65"/>
      <c r="N115" s="66" t="s">
        <v>218</v>
      </c>
      <c r="O115" s="35" t="str">
        <f t="shared" si="16"/>
        <v/>
      </c>
      <c r="P115" s="35" t="str">
        <f t="shared" si="16"/>
        <v/>
      </c>
      <c r="Q115" s="285"/>
      <c r="R115" s="35"/>
      <c r="S115" s="285"/>
      <c r="T115" s="35"/>
      <c r="U115" s="35"/>
      <c r="V115" s="287"/>
      <c r="W115" s="80"/>
      <c r="X115" s="80"/>
      <c r="Y115" s="80"/>
      <c r="Z115" s="80"/>
      <c r="AA115" s="286"/>
    </row>
    <row r="116" spans="1:27" ht="57.75" customHeight="1" x14ac:dyDescent="0.25">
      <c r="A116" s="319">
        <v>20</v>
      </c>
      <c r="B116" s="371" t="s">
        <v>582</v>
      </c>
      <c r="C116" s="283" t="s">
        <v>333</v>
      </c>
      <c r="D116" s="65" t="s">
        <v>1002</v>
      </c>
      <c r="E116" s="286" t="s">
        <v>1005</v>
      </c>
      <c r="F116" s="283" t="s">
        <v>208</v>
      </c>
      <c r="G116" s="35">
        <f>IF(F116="1 - Rara vez",1,IF(F116="2 - Improbable",2,IF(F116="3 - Posible",3,IF(F116="4 - Probable",4,IF(F116="5 - Casi seguro",5,IF(F116="1 - Baja",6,IF(F116="2 - Media",7,IF(F116="3 - Alta",8,IF(F116="Seleccione",0)))))))))</f>
        <v>1</v>
      </c>
      <c r="H116" s="328" t="s">
        <v>221</v>
      </c>
      <c r="I116" s="35">
        <f>IF(H116="1 -Insignificante",1,IF(H116="2 -Menor",2,IF(H116="3 -Moderado",3,IF(H116="5 -Moderado",6,IF(H116="4 -Mayor",4,IF(H116="10 -Mayor",7,IF(H116="5 -Catastrófico",5,IF(H116="20 -Catastrófico",8,IF(H116="1 - Mínimo/Leve",9,IF(H116="2 - Importante",10,IF(H116="3 - Fuerte",11,IF(H116="Seleccione",0))))))))))))</f>
        <v>6</v>
      </c>
      <c r="J116" s="35">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26</v>
      </c>
      <c r="K116" s="287"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BAJA</v>
      </c>
      <c r="L116" s="283" t="s">
        <v>320</v>
      </c>
      <c r="M116" s="65" t="s">
        <v>578</v>
      </c>
      <c r="N116" s="66" t="s">
        <v>225</v>
      </c>
      <c r="O116" s="35" t="s">
        <v>395</v>
      </c>
      <c r="P116" s="35" t="str">
        <f>IF($C$33="Oportunidad","NO APLICA","")</f>
        <v/>
      </c>
      <c r="Q116" s="283" t="s">
        <v>208</v>
      </c>
      <c r="R116" s="35">
        <f>IF(Q116="1 - Rara vez",1,IF(Q116="2 - Improbable",2,IF(Q116="3 - Posible",3,IF(Q116="4 - Probable",4,IF(Q116="5 - Casi seguro",5,IF(Q116="1 - Baja",6,IF(Q116="2 - Media",7,IF(Q116="3 - Alta",8,IF(Q116="NO APLICA","",IF(Q116="Seleccione",0))))))))))</f>
        <v>1</v>
      </c>
      <c r="S116" s="328" t="s">
        <v>221</v>
      </c>
      <c r="T116" s="35">
        <f>IF(S116="1 -Insignificante",1,IF(S116="2 -Menor",2,IF(S116="3 -Moderado",3,IF(S116="4 -Mayor",4,IF(S116="10 -Mayor",7,IF(S116="5 -Catastrófico",5,IF(S116="5 -Moderado",6,IF(S116="20 -Catastrófico",8,IF(S116="1 - Mínimo/Leve",9,IF(S116="2 - Importante",10,IF(S116="3 - Fuerte",11,IF(S116="NO APLICA","",IF(S116="Seleccione",0)))))))))))))</f>
        <v>6</v>
      </c>
      <c r="U116" s="35">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26</v>
      </c>
      <c r="V116" s="287"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BAJA</v>
      </c>
      <c r="W116" s="80" t="s">
        <v>484</v>
      </c>
      <c r="X116" s="142">
        <v>46023</v>
      </c>
      <c r="Y116" s="142">
        <v>46387</v>
      </c>
      <c r="Z116" s="80" t="s">
        <v>580</v>
      </c>
      <c r="AA116" s="274" t="s">
        <v>741</v>
      </c>
    </row>
    <row r="117" spans="1:27" ht="57.75" customHeight="1" x14ac:dyDescent="0.25">
      <c r="A117" s="319"/>
      <c r="B117" s="372"/>
      <c r="C117" s="284"/>
      <c r="D117" s="80" t="s">
        <v>1003</v>
      </c>
      <c r="E117" s="286"/>
      <c r="F117" s="284"/>
      <c r="G117" s="35"/>
      <c r="H117" s="329"/>
      <c r="I117" s="35"/>
      <c r="J117" s="35"/>
      <c r="K117" s="287"/>
      <c r="L117" s="284"/>
      <c r="M117" s="65" t="s">
        <v>579</v>
      </c>
      <c r="N117" s="66" t="s">
        <v>225</v>
      </c>
      <c r="O117" s="35" t="s">
        <v>395</v>
      </c>
      <c r="P117" s="35"/>
      <c r="Q117" s="284"/>
      <c r="R117" s="35"/>
      <c r="S117" s="329"/>
      <c r="T117" s="35"/>
      <c r="U117" s="35"/>
      <c r="V117" s="287"/>
      <c r="W117" s="80" t="s">
        <v>484</v>
      </c>
      <c r="X117" s="142">
        <v>46023</v>
      </c>
      <c r="Y117" s="142">
        <v>46387</v>
      </c>
      <c r="Z117" s="80" t="s">
        <v>581</v>
      </c>
      <c r="AA117" s="275"/>
    </row>
    <row r="118" spans="1:27" ht="38.25" customHeight="1" x14ac:dyDescent="0.25">
      <c r="A118" s="319"/>
      <c r="B118" s="372"/>
      <c r="C118" s="284"/>
      <c r="D118" s="80" t="s">
        <v>1004</v>
      </c>
      <c r="E118" s="286"/>
      <c r="F118" s="284"/>
      <c r="G118" s="35"/>
      <c r="H118" s="329"/>
      <c r="I118" s="35"/>
      <c r="J118" s="35"/>
      <c r="K118" s="287"/>
      <c r="L118" s="284"/>
      <c r="M118" s="65"/>
      <c r="N118" s="66" t="s">
        <v>218</v>
      </c>
      <c r="O118" s="35"/>
      <c r="P118" s="35" t="str">
        <f t="shared" si="16"/>
        <v/>
      </c>
      <c r="Q118" s="284"/>
      <c r="R118" s="35"/>
      <c r="S118" s="329"/>
      <c r="T118" s="35"/>
      <c r="U118" s="35"/>
      <c r="V118" s="287"/>
      <c r="W118" s="80"/>
      <c r="X118" s="80"/>
      <c r="Y118" s="80"/>
      <c r="Z118" s="80"/>
      <c r="AA118" s="275"/>
    </row>
    <row r="119" spans="1:27" x14ac:dyDescent="0.25">
      <c r="A119" s="319"/>
      <c r="B119" s="372"/>
      <c r="C119" s="284"/>
      <c r="D119" s="80"/>
      <c r="E119" s="286"/>
      <c r="F119" s="284"/>
      <c r="G119" s="35"/>
      <c r="H119" s="329"/>
      <c r="I119" s="35"/>
      <c r="J119" s="35"/>
      <c r="K119" s="287"/>
      <c r="L119" s="284"/>
      <c r="M119" s="65"/>
      <c r="N119" s="66" t="s">
        <v>218</v>
      </c>
      <c r="O119" s="35" t="str">
        <f t="shared" si="16"/>
        <v/>
      </c>
      <c r="P119" s="35" t="str">
        <f t="shared" si="16"/>
        <v/>
      </c>
      <c r="Q119" s="284"/>
      <c r="R119" s="35"/>
      <c r="S119" s="329"/>
      <c r="T119" s="35"/>
      <c r="U119" s="35"/>
      <c r="V119" s="287"/>
      <c r="W119" s="80"/>
      <c r="X119" s="80"/>
      <c r="Y119" s="80"/>
      <c r="Z119" s="80"/>
      <c r="AA119" s="275"/>
    </row>
    <row r="120" spans="1:27" x14ac:dyDescent="0.25">
      <c r="A120" s="319"/>
      <c r="B120" s="373"/>
      <c r="C120" s="285"/>
      <c r="D120" s="80"/>
      <c r="E120" s="286"/>
      <c r="F120" s="285"/>
      <c r="G120" s="35"/>
      <c r="H120" s="330"/>
      <c r="I120" s="35"/>
      <c r="J120" s="35"/>
      <c r="K120" s="287"/>
      <c r="L120" s="285"/>
      <c r="M120" s="65"/>
      <c r="N120" s="66" t="s">
        <v>218</v>
      </c>
      <c r="O120" s="35" t="str">
        <f t="shared" si="16"/>
        <v/>
      </c>
      <c r="P120" s="35" t="str">
        <f t="shared" si="16"/>
        <v/>
      </c>
      <c r="Q120" s="285"/>
      <c r="R120" s="35"/>
      <c r="S120" s="330"/>
      <c r="T120" s="35"/>
      <c r="U120" s="35"/>
      <c r="V120" s="287"/>
      <c r="W120" s="80"/>
      <c r="X120" s="80"/>
      <c r="Y120" s="80"/>
      <c r="Z120" s="80"/>
      <c r="AA120" s="276"/>
    </row>
    <row r="121" spans="1:27" ht="72" customHeight="1" x14ac:dyDescent="0.25">
      <c r="A121" s="319">
        <v>21</v>
      </c>
      <c r="B121" s="502" t="s">
        <v>596</v>
      </c>
      <c r="C121" s="283" t="s">
        <v>333</v>
      </c>
      <c r="D121" s="125" t="s">
        <v>587</v>
      </c>
      <c r="E121" s="288" t="s">
        <v>590</v>
      </c>
      <c r="F121" s="283" t="s">
        <v>206</v>
      </c>
      <c r="G121" s="35">
        <f>IF(F121="1 - Rara vez",1,IF(F121="2 - Improbable",2,IF(F121="3 - Posible",3,IF(F121="4 - Probable",4,IF(F121="5 - Casi seguro",5,IF(F121="1 - Baja",6,IF(F121="2 - Media",7,IF(F121="3 - Alta",8,IF(F121="Seleccione",0)))))))))</f>
        <v>3</v>
      </c>
      <c r="H121" s="283" t="s">
        <v>221</v>
      </c>
      <c r="I121" s="35">
        <f>IF(H121="1 -Insignificante",1,IF(H121="2 -Menor",2,IF(H121="3 -Moderado",3,IF(H121="5 -Moderado",6,IF(H121="4 -Mayor",4,IF(H121="10 -Mayor",7,IF(H121="5 -Catastrófico",5,IF(H121="20 -Catastrófico",8,IF(H121="1 - Mínimo/Leve",9,IF(H121="2 - Importante",10,IF(H121="3 - Fuerte",11,IF(H121="Seleccione",0))))))))))))</f>
        <v>6</v>
      </c>
      <c r="J121" s="35">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32</v>
      </c>
      <c r="K121" s="287"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MODERADA</v>
      </c>
      <c r="L121" s="283" t="s">
        <v>320</v>
      </c>
      <c r="M121" s="125" t="s">
        <v>739</v>
      </c>
      <c r="N121" s="66" t="s">
        <v>225</v>
      </c>
      <c r="O121" s="35" t="s">
        <v>395</v>
      </c>
      <c r="P121" s="35" t="str">
        <f>IF($C$33="Oportunidad","NO APLICA","")</f>
        <v/>
      </c>
      <c r="Q121" s="283" t="s">
        <v>208</v>
      </c>
      <c r="R121" s="35">
        <f>IF(Q121="1 - Rara vez",1,IF(Q121="2 - Improbable",2,IF(Q121="3 - Posible",3,IF(Q121="4 - Probable",4,IF(Q121="5 - Casi seguro",5,IF(Q121="1 - Baja",6,IF(Q121="2 - Media",7,IF(Q121="3 - Alta",8,IF(Q121="NO APLICA","",IF(Q121="Seleccione",0))))))))))</f>
        <v>1</v>
      </c>
      <c r="S121" s="283" t="s">
        <v>221</v>
      </c>
      <c r="T121" s="35">
        <f>IF(S121="1 -Insignificante",1,IF(S121="2 -Menor",2,IF(S121="3 -Moderado",3,IF(S121="4 -Mayor",4,IF(S121="10 -Mayor",7,IF(S121="5 -Catastrófico",5,IF(S121="5 -Moderado",6,IF(S121="20 -Catastrófico",8,IF(S121="1 - Mínimo/Leve",9,IF(S121="2 - Importante",10,IF(S121="3 - Fuerte",11,IF(S121="NO APLICA","",IF(S121="Seleccione",0)))))))))))))</f>
        <v>6</v>
      </c>
      <c r="U121" s="35">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26</v>
      </c>
      <c r="V121" s="287"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BAJA</v>
      </c>
      <c r="W121" s="126" t="s">
        <v>593</v>
      </c>
      <c r="X121" s="175">
        <v>46040</v>
      </c>
      <c r="Y121" s="175">
        <v>46373</v>
      </c>
      <c r="Z121" s="155" t="s">
        <v>926</v>
      </c>
      <c r="AA121" s="288" t="s">
        <v>595</v>
      </c>
    </row>
    <row r="122" spans="1:27" ht="45" customHeight="1" x14ac:dyDescent="0.25">
      <c r="A122" s="319"/>
      <c r="B122" s="503"/>
      <c r="C122" s="284"/>
      <c r="D122" s="125" t="s">
        <v>588</v>
      </c>
      <c r="E122" s="289"/>
      <c r="F122" s="284"/>
      <c r="G122" s="35"/>
      <c r="H122" s="284"/>
      <c r="I122" s="35"/>
      <c r="J122" s="35"/>
      <c r="K122" s="287"/>
      <c r="L122" s="284"/>
      <c r="M122" s="125" t="s">
        <v>591</v>
      </c>
      <c r="N122" s="66" t="s">
        <v>225</v>
      </c>
      <c r="O122" s="35" t="s">
        <v>395</v>
      </c>
      <c r="P122" s="35" t="str">
        <f t="shared" si="16"/>
        <v/>
      </c>
      <c r="Q122" s="284"/>
      <c r="R122" s="35"/>
      <c r="S122" s="284"/>
      <c r="T122" s="35"/>
      <c r="U122" s="35"/>
      <c r="V122" s="287"/>
      <c r="W122" s="125" t="s">
        <v>593</v>
      </c>
      <c r="X122" s="175">
        <v>46040</v>
      </c>
      <c r="Y122" s="175">
        <v>46373</v>
      </c>
      <c r="Z122" s="155" t="s">
        <v>594</v>
      </c>
      <c r="AA122" s="311"/>
    </row>
    <row r="123" spans="1:27" ht="54.75" customHeight="1" x14ac:dyDescent="0.25">
      <c r="A123" s="319"/>
      <c r="B123" s="503"/>
      <c r="C123" s="284"/>
      <c r="D123" s="125" t="s">
        <v>589</v>
      </c>
      <c r="E123" s="289"/>
      <c r="F123" s="284"/>
      <c r="G123" s="35"/>
      <c r="H123" s="284"/>
      <c r="I123" s="35"/>
      <c r="J123" s="35"/>
      <c r="K123" s="287"/>
      <c r="L123" s="284"/>
      <c r="M123" s="126" t="s">
        <v>592</v>
      </c>
      <c r="N123" s="66" t="s">
        <v>225</v>
      </c>
      <c r="O123" s="35" t="s">
        <v>395</v>
      </c>
      <c r="P123" s="35" t="str">
        <f t="shared" si="16"/>
        <v/>
      </c>
      <c r="Q123" s="284"/>
      <c r="R123" s="35"/>
      <c r="S123" s="284"/>
      <c r="T123" s="35"/>
      <c r="U123" s="35"/>
      <c r="V123" s="287"/>
      <c r="W123" s="125" t="s">
        <v>593</v>
      </c>
      <c r="X123" s="175">
        <v>46040</v>
      </c>
      <c r="Y123" s="175">
        <v>46373</v>
      </c>
      <c r="Z123" s="156" t="s">
        <v>927</v>
      </c>
      <c r="AA123" s="311"/>
    </row>
    <row r="124" spans="1:27" x14ac:dyDescent="0.25">
      <c r="A124" s="319"/>
      <c r="B124" s="503"/>
      <c r="C124" s="284"/>
      <c r="D124" s="80"/>
      <c r="E124" s="289"/>
      <c r="F124" s="284"/>
      <c r="G124" s="35"/>
      <c r="H124" s="284"/>
      <c r="I124" s="35"/>
      <c r="J124" s="35"/>
      <c r="K124" s="287"/>
      <c r="L124" s="284"/>
      <c r="M124" s="65"/>
      <c r="N124" s="66" t="s">
        <v>218</v>
      </c>
      <c r="O124" s="35" t="str">
        <f t="shared" si="16"/>
        <v/>
      </c>
      <c r="P124" s="35" t="str">
        <f t="shared" si="16"/>
        <v/>
      </c>
      <c r="Q124" s="284"/>
      <c r="R124" s="35"/>
      <c r="S124" s="284"/>
      <c r="T124" s="35"/>
      <c r="U124" s="35"/>
      <c r="V124" s="287"/>
      <c r="W124" s="80"/>
      <c r="X124" s="80"/>
      <c r="Y124" s="80"/>
      <c r="Z124" s="80"/>
      <c r="AA124" s="311"/>
    </row>
    <row r="125" spans="1:27" x14ac:dyDescent="0.25">
      <c r="A125" s="319"/>
      <c r="B125" s="504"/>
      <c r="C125" s="285"/>
      <c r="D125" s="80"/>
      <c r="E125" s="290"/>
      <c r="F125" s="285"/>
      <c r="G125" s="35"/>
      <c r="H125" s="285"/>
      <c r="I125" s="35"/>
      <c r="J125" s="35"/>
      <c r="K125" s="287"/>
      <c r="L125" s="285"/>
      <c r="M125" s="65"/>
      <c r="N125" s="66" t="s">
        <v>218</v>
      </c>
      <c r="O125" s="35" t="str">
        <f t="shared" si="16"/>
        <v/>
      </c>
      <c r="P125" s="35" t="str">
        <f t="shared" si="16"/>
        <v/>
      </c>
      <c r="Q125" s="285"/>
      <c r="R125" s="35"/>
      <c r="S125" s="285"/>
      <c r="T125" s="35"/>
      <c r="U125" s="35"/>
      <c r="V125" s="287"/>
      <c r="W125" s="139"/>
      <c r="X125" s="139"/>
      <c r="Y125" s="139"/>
      <c r="Z125" s="139"/>
      <c r="AA125" s="311"/>
    </row>
    <row r="126" spans="1:27" ht="150" customHeight="1" x14ac:dyDescent="0.25">
      <c r="A126" s="319">
        <v>22</v>
      </c>
      <c r="B126" s="371" t="s">
        <v>983</v>
      </c>
      <c r="C126" s="283" t="s">
        <v>333</v>
      </c>
      <c r="D126" s="126" t="s">
        <v>837</v>
      </c>
      <c r="E126" s="288" t="s">
        <v>838</v>
      </c>
      <c r="F126" s="283" t="s">
        <v>208</v>
      </c>
      <c r="G126" s="35">
        <f>IF(F126="1 - Rara vez",1,IF(F126="2 - Improbable",2,IF(F126="3 - Posible",3,IF(F126="4 - Probable",4,IF(F126="5 - Casi seguro",5,IF(F126="1 - Baja",6,IF(F126="2 - Media",7,IF(F126="3 - Alta",8,IF(F126="Seleccione",0)))))))))</f>
        <v>1</v>
      </c>
      <c r="H126" s="283" t="s">
        <v>223</v>
      </c>
      <c r="I126" s="35">
        <f>IF(H126="1 -Insignificante",1,IF(H126="2 -Menor",2,IF(H126="3 -Moderado",3,IF(H126="5 -Moderado",6,IF(H126="4 -Mayor",4,IF(H126="10 -Mayor",7,IF(H126="5 -Catastrófico",5,IF(H126="20 -Catastrófico",8,IF(H126="1 - Mínimo/Leve",9,IF(H126="2 - Importante",10,IF(H126="3 - Fuerte",11,IF(H126="Seleccione",0))))))))))))</f>
        <v>8</v>
      </c>
      <c r="J126" s="35">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28</v>
      </c>
      <c r="K126" s="287"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MODERADA</v>
      </c>
      <c r="L126" s="283" t="s">
        <v>321</v>
      </c>
      <c r="M126" s="125" t="s">
        <v>841</v>
      </c>
      <c r="N126" s="66" t="s">
        <v>225</v>
      </c>
      <c r="O126" s="35" t="s">
        <v>395</v>
      </c>
      <c r="P126" s="35" t="str">
        <f>IF($C$33="Oportunidad","NO APLICA","")</f>
        <v/>
      </c>
      <c r="Q126" s="283" t="s">
        <v>208</v>
      </c>
      <c r="R126" s="35">
        <f>IF(Q126="1 - Rara vez",1,IF(Q126="2 - Improbable",2,IF(Q126="3 - Posible",3,IF(Q126="4 - Probable",4,IF(Q126="5 - Casi seguro",5,IF(Q126="1 - Baja",6,IF(Q126="2 - Media",7,IF(Q126="3 - Alta",8,IF(Q126="NO APLICA","",IF(Q126="Seleccione",0))))))))))</f>
        <v>1</v>
      </c>
      <c r="S126" s="283" t="s">
        <v>221</v>
      </c>
      <c r="T126" s="35">
        <f>IF(S126="1 -Insignificante",1,IF(S126="2 -Menor",2,IF(S126="3 -Moderado",3,IF(S126="4 -Mayor",4,IF(S126="10 -Mayor",7,IF(S126="5 -Catastrófico",5,IF(S126="5 -Moderado",6,IF(S126="20 -Catastrófico",8,IF(S126="1 - Mínimo/Leve",9,IF(S126="2 - Importante",10,IF(S126="3 - Fuerte",11,IF(S126="NO APLICA","",IF(S126="Seleccione",0)))))))))))))</f>
        <v>6</v>
      </c>
      <c r="U126" s="35">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26</v>
      </c>
      <c r="V126" s="287"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BAJA</v>
      </c>
      <c r="W126" s="125" t="s">
        <v>1026</v>
      </c>
      <c r="X126" s="146">
        <v>46063</v>
      </c>
      <c r="Y126" s="146" t="s">
        <v>1246</v>
      </c>
      <c r="Z126" s="126" t="s">
        <v>787</v>
      </c>
      <c r="AA126" s="308" t="s">
        <v>842</v>
      </c>
    </row>
    <row r="127" spans="1:27" ht="91.5" customHeight="1" x14ac:dyDescent="0.25">
      <c r="A127" s="319"/>
      <c r="B127" s="372"/>
      <c r="C127" s="284"/>
      <c r="D127" s="125" t="s">
        <v>839</v>
      </c>
      <c r="E127" s="289"/>
      <c r="F127" s="284"/>
      <c r="G127" s="35"/>
      <c r="H127" s="284"/>
      <c r="I127" s="35"/>
      <c r="J127" s="35"/>
      <c r="K127" s="287"/>
      <c r="L127" s="284"/>
      <c r="M127" s="125" t="s">
        <v>783</v>
      </c>
      <c r="N127" s="66" t="s">
        <v>225</v>
      </c>
      <c r="O127" s="35" t="s">
        <v>395</v>
      </c>
      <c r="P127" s="35" t="str">
        <f t="shared" ref="O127:P130" si="17">IF($C$33="Oportunidad","NO APLICA","")</f>
        <v/>
      </c>
      <c r="Q127" s="284"/>
      <c r="R127" s="35"/>
      <c r="S127" s="284"/>
      <c r="T127" s="35"/>
      <c r="U127" s="35"/>
      <c r="V127" s="287"/>
      <c r="W127" s="125" t="s">
        <v>1026</v>
      </c>
      <c r="X127" s="146">
        <v>46063</v>
      </c>
      <c r="Y127" s="146">
        <v>46203</v>
      </c>
      <c r="Z127" s="125" t="s">
        <v>789</v>
      </c>
      <c r="AA127" s="309"/>
    </row>
    <row r="128" spans="1:27" ht="120.75" customHeight="1" x14ac:dyDescent="0.25">
      <c r="A128" s="319"/>
      <c r="B128" s="372"/>
      <c r="C128" s="284"/>
      <c r="D128" s="125"/>
      <c r="E128" s="289"/>
      <c r="F128" s="284"/>
      <c r="G128" s="35"/>
      <c r="H128" s="284"/>
      <c r="I128" s="35"/>
      <c r="J128" s="35"/>
      <c r="K128" s="287"/>
      <c r="L128" s="284"/>
      <c r="M128" s="150" t="s">
        <v>784</v>
      </c>
      <c r="N128" s="66" t="s">
        <v>226</v>
      </c>
      <c r="O128" s="35"/>
      <c r="P128" s="35" t="s">
        <v>395</v>
      </c>
      <c r="Q128" s="284"/>
      <c r="R128" s="35"/>
      <c r="S128" s="284"/>
      <c r="T128" s="35"/>
      <c r="U128" s="35"/>
      <c r="V128" s="287"/>
      <c r="W128" s="126" t="s">
        <v>786</v>
      </c>
      <c r="X128" s="175">
        <v>46063</v>
      </c>
      <c r="Y128" s="175" t="s">
        <v>1246</v>
      </c>
      <c r="Z128" s="126" t="s">
        <v>787</v>
      </c>
      <c r="AA128" s="309"/>
    </row>
    <row r="129" spans="1:27" ht="111.75" customHeight="1" x14ac:dyDescent="0.25">
      <c r="A129" s="319"/>
      <c r="B129" s="372"/>
      <c r="C129" s="284"/>
      <c r="D129" s="125"/>
      <c r="E129" s="289"/>
      <c r="F129" s="284"/>
      <c r="G129" s="35"/>
      <c r="H129" s="284"/>
      <c r="I129" s="35"/>
      <c r="J129" s="35"/>
      <c r="K129" s="287"/>
      <c r="L129" s="284"/>
      <c r="M129" s="150" t="s">
        <v>785</v>
      </c>
      <c r="N129" s="66" t="s">
        <v>226</v>
      </c>
      <c r="O129" s="35" t="str">
        <f t="shared" si="17"/>
        <v/>
      </c>
      <c r="P129" s="35" t="s">
        <v>395</v>
      </c>
      <c r="Q129" s="284"/>
      <c r="R129" s="35"/>
      <c r="S129" s="284"/>
      <c r="T129" s="35"/>
      <c r="U129" s="35"/>
      <c r="V129" s="287"/>
      <c r="W129" s="125" t="s">
        <v>788</v>
      </c>
      <c r="X129" s="175">
        <v>46063</v>
      </c>
      <c r="Y129" s="175">
        <v>46203</v>
      </c>
      <c r="Z129" s="125" t="s">
        <v>789</v>
      </c>
      <c r="AA129" s="309"/>
    </row>
    <row r="130" spans="1:27" x14ac:dyDescent="0.25">
      <c r="A130" s="319"/>
      <c r="B130" s="373"/>
      <c r="C130" s="285"/>
      <c r="D130" s="125"/>
      <c r="E130" s="290"/>
      <c r="F130" s="285"/>
      <c r="G130" s="35"/>
      <c r="H130" s="285"/>
      <c r="I130" s="35"/>
      <c r="J130" s="35"/>
      <c r="K130" s="287"/>
      <c r="L130" s="285"/>
      <c r="M130" s="65"/>
      <c r="N130" s="66" t="s">
        <v>218</v>
      </c>
      <c r="O130" s="35" t="str">
        <f t="shared" si="17"/>
        <v/>
      </c>
      <c r="P130" s="35" t="str">
        <f t="shared" si="17"/>
        <v/>
      </c>
      <c r="Q130" s="285"/>
      <c r="R130" s="35"/>
      <c r="S130" s="285"/>
      <c r="T130" s="35"/>
      <c r="U130" s="35"/>
      <c r="V130" s="287"/>
      <c r="W130" s="125"/>
      <c r="X130" s="126"/>
      <c r="Y130" s="126"/>
      <c r="Z130" s="125"/>
      <c r="AA130" s="310"/>
    </row>
    <row r="131" spans="1:27" ht="183" customHeight="1" x14ac:dyDescent="0.25">
      <c r="A131" s="319">
        <v>23</v>
      </c>
      <c r="B131" s="371" t="s">
        <v>615</v>
      </c>
      <c r="C131" s="283" t="s">
        <v>333</v>
      </c>
      <c r="D131" s="65" t="s">
        <v>608</v>
      </c>
      <c r="E131" s="286" t="s">
        <v>609</v>
      </c>
      <c r="F131" s="283" t="s">
        <v>206</v>
      </c>
      <c r="G131" s="35">
        <f>IF(F131="1 - Rara vez",1,IF(F131="2 - Improbable",2,IF(F131="3 - Posible",3,IF(F131="4 - Probable",4,IF(F131="5 - Casi seguro",5,IF(F131="1 - Baja",6,IF(F131="2 - Media",7,IF(F131="3 - Alta",8,IF(F131="Seleccione",0)))))))))</f>
        <v>3</v>
      </c>
      <c r="H131" s="283" t="s">
        <v>222</v>
      </c>
      <c r="I131" s="35">
        <f>IF(H131="1 -Insignificante",1,IF(H131="2 -Menor",2,IF(H131="3 -Moderado",3,IF(H131="5 -Moderado",6,IF(H131="4 -Mayor",4,IF(H131="10 -Mayor",7,IF(H131="5 -Catastrófico",5,IF(H131="20 -Catastrófico",8,IF(H131="1 - Mínimo/Leve",9,IF(H131="2 - Importante",10,IF(H131="3 - Fuerte",11,IF(H131="Seleccione",0))))))))))))</f>
        <v>7</v>
      </c>
      <c r="J131" s="35">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33</v>
      </c>
      <c r="K131" s="287"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ALTA</v>
      </c>
      <c r="L131" s="283" t="s">
        <v>320</v>
      </c>
      <c r="M131" s="65" t="s">
        <v>610</v>
      </c>
      <c r="N131" s="512" t="s">
        <v>225</v>
      </c>
      <c r="O131" s="513" t="s">
        <v>395</v>
      </c>
      <c r="P131" s="513" t="str">
        <f>IF($C$33="Oportunidad","NO APLICA","")</f>
        <v/>
      </c>
      <c r="Q131" s="328" t="s">
        <v>206</v>
      </c>
      <c r="R131" s="513">
        <f>IF(Q131="1 - Rara vez",1,IF(Q131="2 - Improbable",2,IF(Q131="3 - Posible",3,IF(Q131="4 - Probable",4,IF(Q131="5 - Casi seguro",5,IF(Q131="1 - Baja",6,IF(Q131="2 - Media",7,IF(Q131="3 - Alta",8,IF(Q131="NO APLICA","",IF(Q131="Seleccione",0))))))))))</f>
        <v>3</v>
      </c>
      <c r="S131" s="328" t="s">
        <v>221</v>
      </c>
      <c r="T131" s="35">
        <f>IF(S131="1 -Insignificante",1,IF(S131="2 -Menor",2,IF(S131="3 -Moderado",3,IF(S131="4 -Mayor",4,IF(S131="10 -Mayor",7,IF(S131="5 -Catastrófico",5,IF(S131="5 -Moderado",6,IF(S131="20 -Catastrófico",8,IF(S131="1 - Mínimo/Leve",9,IF(S131="2 - Importante",10,IF(S131="3 - Fuerte",11,IF(S131="NO APLICA","",IF(S131="Seleccione",0)))))))))))))</f>
        <v>6</v>
      </c>
      <c r="U131" s="35">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32</v>
      </c>
      <c r="V131" s="287"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MODERADA</v>
      </c>
      <c r="W131" s="80" t="s">
        <v>611</v>
      </c>
      <c r="X131" s="80" t="s">
        <v>612</v>
      </c>
      <c r="Y131" s="80" t="s">
        <v>466</v>
      </c>
      <c r="Z131" s="80" t="s">
        <v>613</v>
      </c>
      <c r="AA131" s="286" t="s">
        <v>614</v>
      </c>
    </row>
    <row r="132" spans="1:27" x14ac:dyDescent="0.25">
      <c r="A132" s="319"/>
      <c r="B132" s="372"/>
      <c r="C132" s="284"/>
      <c r="D132" s="80"/>
      <c r="E132" s="286"/>
      <c r="F132" s="284"/>
      <c r="G132" s="35"/>
      <c r="H132" s="284"/>
      <c r="I132" s="35"/>
      <c r="J132" s="35"/>
      <c r="K132" s="287"/>
      <c r="L132" s="284"/>
      <c r="M132" s="65"/>
      <c r="N132" s="512" t="s">
        <v>218</v>
      </c>
      <c r="O132" s="513" t="str">
        <f t="shared" ref="O132:P135" si="18">IF($C$33="Oportunidad","NO APLICA","")</f>
        <v/>
      </c>
      <c r="P132" s="513" t="str">
        <f t="shared" si="18"/>
        <v/>
      </c>
      <c r="Q132" s="329"/>
      <c r="R132" s="513"/>
      <c r="S132" s="329"/>
      <c r="T132" s="35"/>
      <c r="U132" s="35"/>
      <c r="V132" s="287"/>
      <c r="W132" s="80"/>
      <c r="X132" s="80"/>
      <c r="Y132" s="80"/>
      <c r="Z132" s="80"/>
      <c r="AA132" s="286"/>
    </row>
    <row r="133" spans="1:27" x14ac:dyDescent="0.25">
      <c r="A133" s="319"/>
      <c r="B133" s="372"/>
      <c r="C133" s="284"/>
      <c r="D133" s="80"/>
      <c r="E133" s="286"/>
      <c r="F133" s="284"/>
      <c r="G133" s="35"/>
      <c r="H133" s="284"/>
      <c r="I133" s="35"/>
      <c r="J133" s="35"/>
      <c r="K133" s="287"/>
      <c r="L133" s="284"/>
      <c r="M133" s="65"/>
      <c r="N133" s="512" t="s">
        <v>218</v>
      </c>
      <c r="O133" s="513" t="str">
        <f t="shared" si="18"/>
        <v/>
      </c>
      <c r="P133" s="513" t="str">
        <f t="shared" si="18"/>
        <v/>
      </c>
      <c r="Q133" s="329"/>
      <c r="R133" s="513"/>
      <c r="S133" s="329"/>
      <c r="T133" s="35"/>
      <c r="U133" s="35"/>
      <c r="V133" s="287"/>
      <c r="W133" s="80"/>
      <c r="X133" s="80"/>
      <c r="Y133" s="80"/>
      <c r="Z133" s="80"/>
      <c r="AA133" s="286"/>
    </row>
    <row r="134" spans="1:27" x14ac:dyDescent="0.25">
      <c r="A134" s="319"/>
      <c r="B134" s="372"/>
      <c r="C134" s="284"/>
      <c r="D134" s="80"/>
      <c r="E134" s="286"/>
      <c r="F134" s="284"/>
      <c r="G134" s="35"/>
      <c r="H134" s="284"/>
      <c r="I134" s="35"/>
      <c r="J134" s="35"/>
      <c r="K134" s="287"/>
      <c r="L134" s="284"/>
      <c r="M134" s="65"/>
      <c r="N134" s="512" t="s">
        <v>218</v>
      </c>
      <c r="O134" s="513" t="str">
        <f t="shared" si="18"/>
        <v/>
      </c>
      <c r="P134" s="513" t="str">
        <f t="shared" si="18"/>
        <v/>
      </c>
      <c r="Q134" s="329"/>
      <c r="R134" s="513"/>
      <c r="S134" s="329"/>
      <c r="T134" s="35"/>
      <c r="U134" s="35"/>
      <c r="V134" s="287"/>
      <c r="W134" s="80"/>
      <c r="X134" s="80"/>
      <c r="Y134" s="80"/>
      <c r="Z134" s="80"/>
      <c r="AA134" s="286"/>
    </row>
    <row r="135" spans="1:27" x14ac:dyDescent="0.25">
      <c r="A135" s="319"/>
      <c r="B135" s="373"/>
      <c r="C135" s="285"/>
      <c r="D135" s="80"/>
      <c r="E135" s="286"/>
      <c r="F135" s="285"/>
      <c r="G135" s="35"/>
      <c r="H135" s="285"/>
      <c r="I135" s="35"/>
      <c r="J135" s="35"/>
      <c r="K135" s="287"/>
      <c r="L135" s="285"/>
      <c r="M135" s="65"/>
      <c r="N135" s="512" t="s">
        <v>218</v>
      </c>
      <c r="O135" s="513" t="str">
        <f t="shared" si="18"/>
        <v/>
      </c>
      <c r="P135" s="513" t="str">
        <f t="shared" si="18"/>
        <v/>
      </c>
      <c r="Q135" s="330"/>
      <c r="R135" s="513"/>
      <c r="S135" s="330"/>
      <c r="T135" s="35"/>
      <c r="U135" s="35"/>
      <c r="V135" s="287"/>
      <c r="W135" s="80"/>
      <c r="X135" s="80"/>
      <c r="Y135" s="80"/>
      <c r="Z135" s="80"/>
      <c r="AA135" s="286"/>
    </row>
    <row r="136" spans="1:27" ht="120.75" customHeight="1" x14ac:dyDescent="0.25">
      <c r="A136" s="319">
        <v>24</v>
      </c>
      <c r="B136" s="371" t="s">
        <v>606</v>
      </c>
      <c r="C136" s="283" t="s">
        <v>333</v>
      </c>
      <c r="D136" s="65" t="s">
        <v>943</v>
      </c>
      <c r="E136" s="286" t="s">
        <v>944</v>
      </c>
      <c r="F136" s="283" t="s">
        <v>208</v>
      </c>
      <c r="G136" s="35">
        <f>IF(F136="1 - Rara vez",1,IF(F136="2 - Improbable",2,IF(F136="3 - Posible",3,IF(F136="4 - Probable",4,IF(F136="5 - Casi seguro",5,IF(F136="1 - Baja",6,IF(F136="2 - Media",7,IF(F136="3 - Alta",8,IF(F136="Seleccione",0)))))))))</f>
        <v>1</v>
      </c>
      <c r="H136" s="283" t="s">
        <v>221</v>
      </c>
      <c r="I136" s="35">
        <f>IF(H136="1 -Insignificante",1,IF(H136="2 -Menor",2,IF(H136="3 -Moderado",3,IF(H136="5 -Moderado",6,IF(H136="4 -Mayor",4,IF(H136="10 -Mayor",7,IF(H136="5 -Catastrófico",5,IF(H136="20 -Catastrófico",8,IF(H136="1 - Mínimo/Leve",9,IF(H136="2 - Importante",10,IF(H136="3 - Fuerte",11,IF(H136="Seleccione",0))))))))))))</f>
        <v>6</v>
      </c>
      <c r="J136" s="35">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26</v>
      </c>
      <c r="K136" s="287"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BAJA</v>
      </c>
      <c r="L136" s="283" t="s">
        <v>321</v>
      </c>
      <c r="M136" s="65" t="s">
        <v>945</v>
      </c>
      <c r="N136" s="66" t="s">
        <v>225</v>
      </c>
      <c r="O136" s="35" t="s">
        <v>395</v>
      </c>
      <c r="P136" s="35" t="str">
        <f>IF($C$33="Oportunidad","NO APLICA","")</f>
        <v/>
      </c>
      <c r="Q136" s="283" t="s">
        <v>208</v>
      </c>
      <c r="R136" s="35">
        <f>IF(Q136="1 - Rara vez",1,IF(Q136="2 - Improbable",2,IF(Q136="3 - Posible",3,IF(Q136="4 - Probable",4,IF(Q136="5 - Casi seguro",5,IF(Q136="1 - Baja",6,IF(Q136="2 - Media",7,IF(Q136="3 - Alta",8,IF(Q136="NO APLICA","",IF(Q136="Seleccione",0))))))))))</f>
        <v>1</v>
      </c>
      <c r="S136" s="283" t="s">
        <v>221</v>
      </c>
      <c r="T136" s="35">
        <f>IF(S136="1 -Insignificante",1,IF(S136="2 -Menor",2,IF(S136="3 -Moderado",3,IF(S136="4 -Mayor",4,IF(S136="10 -Mayor",7,IF(S136="5 -Catastrófico",5,IF(S136="5 -Moderado",6,IF(S136="20 -Catastrófico",8,IF(S136="1 - Mínimo/Leve",9,IF(S136="2 - Importante",10,IF(S136="3 - Fuerte",11,IF(S136="NO APLICA","",IF(S136="Seleccione",0)))))))))))))</f>
        <v>6</v>
      </c>
      <c r="U136" s="35">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26</v>
      </c>
      <c r="V136" s="287"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BAJA</v>
      </c>
      <c r="W136" s="80" t="s">
        <v>603</v>
      </c>
      <c r="X136" s="80" t="s">
        <v>946</v>
      </c>
      <c r="Y136" s="80" t="s">
        <v>940</v>
      </c>
      <c r="Z136" s="80" t="s">
        <v>604</v>
      </c>
      <c r="AA136" s="274" t="s">
        <v>605</v>
      </c>
    </row>
    <row r="137" spans="1:27" x14ac:dyDescent="0.25">
      <c r="A137" s="319"/>
      <c r="B137" s="372"/>
      <c r="C137" s="284"/>
      <c r="D137" s="80"/>
      <c r="E137" s="286"/>
      <c r="F137" s="284"/>
      <c r="G137" s="35"/>
      <c r="H137" s="284"/>
      <c r="I137" s="35"/>
      <c r="J137" s="35"/>
      <c r="K137" s="287"/>
      <c r="L137" s="284"/>
      <c r="M137" s="65"/>
      <c r="N137" s="66" t="s">
        <v>218</v>
      </c>
      <c r="O137" s="35" t="str">
        <f t="shared" ref="O137:P140" si="19">IF($C$33="Oportunidad","NO APLICA","")</f>
        <v/>
      </c>
      <c r="P137" s="35" t="str">
        <f t="shared" si="19"/>
        <v/>
      </c>
      <c r="Q137" s="284"/>
      <c r="R137" s="35"/>
      <c r="S137" s="284"/>
      <c r="T137" s="35"/>
      <c r="U137" s="35"/>
      <c r="V137" s="287"/>
      <c r="W137" s="80"/>
      <c r="X137" s="80"/>
      <c r="Y137" s="80"/>
      <c r="Z137" s="80"/>
      <c r="AA137" s="275"/>
    </row>
    <row r="138" spans="1:27" x14ac:dyDescent="0.25">
      <c r="A138" s="319"/>
      <c r="B138" s="372"/>
      <c r="C138" s="284"/>
      <c r="D138" s="80"/>
      <c r="E138" s="286"/>
      <c r="F138" s="284"/>
      <c r="G138" s="35"/>
      <c r="H138" s="284"/>
      <c r="I138" s="35"/>
      <c r="J138" s="35"/>
      <c r="K138" s="287"/>
      <c r="L138" s="284"/>
      <c r="M138" s="65"/>
      <c r="N138" s="66" t="s">
        <v>218</v>
      </c>
      <c r="O138" s="35" t="str">
        <f t="shared" si="19"/>
        <v/>
      </c>
      <c r="P138" s="35" t="str">
        <f t="shared" si="19"/>
        <v/>
      </c>
      <c r="Q138" s="284"/>
      <c r="R138" s="35"/>
      <c r="S138" s="284"/>
      <c r="T138" s="35"/>
      <c r="U138" s="35"/>
      <c r="V138" s="287"/>
      <c r="W138" s="80"/>
      <c r="X138" s="80"/>
      <c r="Y138" s="80"/>
      <c r="Z138" s="80"/>
      <c r="AA138" s="275"/>
    </row>
    <row r="139" spans="1:27" x14ac:dyDescent="0.25">
      <c r="A139" s="319"/>
      <c r="B139" s="372"/>
      <c r="C139" s="284"/>
      <c r="D139" s="108"/>
      <c r="E139" s="286"/>
      <c r="F139" s="284"/>
      <c r="G139" s="35"/>
      <c r="H139" s="284"/>
      <c r="I139" s="35"/>
      <c r="J139" s="35"/>
      <c r="K139" s="287"/>
      <c r="L139" s="284"/>
      <c r="M139" s="65"/>
      <c r="N139" s="66" t="s">
        <v>218</v>
      </c>
      <c r="O139" s="35" t="str">
        <f t="shared" si="19"/>
        <v/>
      </c>
      <c r="P139" s="35" t="str">
        <f t="shared" si="19"/>
        <v/>
      </c>
      <c r="Q139" s="284"/>
      <c r="R139" s="35"/>
      <c r="S139" s="284"/>
      <c r="T139" s="35"/>
      <c r="U139" s="35"/>
      <c r="V139" s="287"/>
      <c r="W139" s="80"/>
      <c r="X139" s="80"/>
      <c r="Y139" s="80"/>
      <c r="Z139" s="80"/>
      <c r="AA139" s="275"/>
    </row>
    <row r="140" spans="1:27" x14ac:dyDescent="0.25">
      <c r="A140" s="319"/>
      <c r="B140" s="373"/>
      <c r="C140" s="285"/>
      <c r="D140" s="97"/>
      <c r="E140" s="286"/>
      <c r="F140" s="285"/>
      <c r="G140" s="35"/>
      <c r="H140" s="285"/>
      <c r="I140" s="35"/>
      <c r="J140" s="35"/>
      <c r="K140" s="287"/>
      <c r="L140" s="285"/>
      <c r="M140" s="65"/>
      <c r="N140" s="66" t="s">
        <v>218</v>
      </c>
      <c r="O140" s="35" t="str">
        <f t="shared" si="19"/>
        <v/>
      </c>
      <c r="P140" s="35" t="str">
        <f t="shared" si="19"/>
        <v/>
      </c>
      <c r="Q140" s="285"/>
      <c r="R140" s="35"/>
      <c r="S140" s="285"/>
      <c r="T140" s="35"/>
      <c r="U140" s="35"/>
      <c r="V140" s="287"/>
      <c r="W140" s="80"/>
      <c r="X140" s="80"/>
      <c r="Y140" s="80"/>
      <c r="Z140" s="80"/>
      <c r="AA140" s="276"/>
    </row>
    <row r="141" spans="1:27" ht="49.5" customHeight="1" x14ac:dyDescent="0.25">
      <c r="A141" s="319">
        <v>25</v>
      </c>
      <c r="B141" s="371" t="s">
        <v>984</v>
      </c>
      <c r="C141" s="283" t="s">
        <v>333</v>
      </c>
      <c r="D141" s="126" t="s">
        <v>598</v>
      </c>
      <c r="E141" s="288" t="s">
        <v>600</v>
      </c>
      <c r="F141" s="283" t="s">
        <v>208</v>
      </c>
      <c r="G141" s="35">
        <f>IF(F141="1 - Rara vez",1,IF(F141="2 - Improbable",2,IF(F141="3 - Posible",3,IF(F141="4 - Probable",4,IF(F141="5 - Casi seguro",5,IF(F141="1 - Baja",6,IF(F141="2 - Media",7,IF(F141="3 - Alta",8,IF(F141="Seleccione",0)))))))))</f>
        <v>1</v>
      </c>
      <c r="H141" s="283" t="s">
        <v>221</v>
      </c>
      <c r="I141" s="35">
        <f>IF(H141="1 -Insignificante",1,IF(H141="2 -Menor",2,IF(H141="3 -Moderado",3,IF(H141="5 -Moderado",6,IF(H141="4 -Mayor",4,IF(H141="10 -Mayor",7,IF(H141="5 -Catastrófico",5,IF(H141="20 -Catastrófico",8,IF(H141="1 - Mínimo/Leve",9,IF(H141="2 - Importante",10,IF(H141="3 - Fuerte",11,IF(H141="Seleccione",0))))))))))))</f>
        <v>6</v>
      </c>
      <c r="J141" s="35">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26</v>
      </c>
      <c r="K141" s="287"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BAJA</v>
      </c>
      <c r="L141" s="283" t="s">
        <v>320</v>
      </c>
      <c r="M141" s="125" t="s">
        <v>1201</v>
      </c>
      <c r="N141" s="66" t="s">
        <v>225</v>
      </c>
      <c r="O141" s="35" t="s">
        <v>395</v>
      </c>
      <c r="P141" s="35"/>
      <c r="Q141" s="283" t="s">
        <v>208</v>
      </c>
      <c r="R141" s="35">
        <f>IF(Q141="1 - Rara vez",1,IF(Q141="2 - Improbable",2,IF(Q141="3 - Posible",3,IF(Q141="4 - Probable",4,IF(Q141="5 - Casi seguro",5,IF(Q141="1 - Baja",6,IF(Q141="2 - Media",7,IF(Q141="3 - Alta",8,IF(Q141="NO APLICA","",IF(Q141="Seleccione",0))))))))))</f>
        <v>1</v>
      </c>
      <c r="S141" s="283" t="s">
        <v>221</v>
      </c>
      <c r="T141" s="35">
        <f>IF(S141="1 -Insignificante",1,IF(S141="2 -Menor",2,IF(S141="3 -Moderado",3,IF(S141="4 -Mayor",4,IF(S141="10 -Mayor",7,IF(S141="5 -Catastrófico",5,IF(S141="5 -Moderado",6,IF(S141="20 -Catastrófico",8,IF(S141="1 - Mínimo/Leve",9,IF(S141="2 - Importante",10,IF(S141="3 - Fuerte",11,IF(S141="NO APLICA","",IF(S141="Seleccione",0)))))))))))))</f>
        <v>6</v>
      </c>
      <c r="U141" s="35">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26</v>
      </c>
      <c r="V141" s="287"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BAJA</v>
      </c>
      <c r="W141" s="125" t="s">
        <v>593</v>
      </c>
      <c r="X141" s="175">
        <v>46040</v>
      </c>
      <c r="Y141" s="175">
        <v>46373</v>
      </c>
      <c r="Z141" s="155" t="s">
        <v>740</v>
      </c>
      <c r="AA141" s="288" t="s">
        <v>1202</v>
      </c>
    </row>
    <row r="142" spans="1:27" ht="63.75" customHeight="1" x14ac:dyDescent="0.25">
      <c r="A142" s="319"/>
      <c r="B142" s="372"/>
      <c r="C142" s="284"/>
      <c r="D142" s="125" t="s">
        <v>599</v>
      </c>
      <c r="E142" s="289"/>
      <c r="F142" s="284"/>
      <c r="G142" s="35"/>
      <c r="H142" s="284"/>
      <c r="I142" s="35"/>
      <c r="J142" s="35"/>
      <c r="K142" s="287"/>
      <c r="L142" s="284"/>
      <c r="M142" s="125" t="s">
        <v>601</v>
      </c>
      <c r="N142" s="66" t="s">
        <v>225</v>
      </c>
      <c r="O142" s="35" t="s">
        <v>395</v>
      </c>
      <c r="P142" s="35" t="str">
        <f t="shared" ref="O142:P145" si="20">IF($C$33="Oportunidad","NO APLICA","")</f>
        <v/>
      </c>
      <c r="Q142" s="284"/>
      <c r="R142" s="35"/>
      <c r="S142" s="284"/>
      <c r="T142" s="35"/>
      <c r="U142" s="35"/>
      <c r="V142" s="287"/>
      <c r="W142" s="125" t="s">
        <v>593</v>
      </c>
      <c r="X142" s="175">
        <v>46040</v>
      </c>
      <c r="Y142" s="175">
        <v>46373</v>
      </c>
      <c r="Z142" s="156" t="s">
        <v>928</v>
      </c>
      <c r="AA142" s="311"/>
    </row>
    <row r="143" spans="1:27" x14ac:dyDescent="0.25">
      <c r="A143" s="319"/>
      <c r="B143" s="372"/>
      <c r="C143" s="284"/>
      <c r="D143" s="80"/>
      <c r="E143" s="289"/>
      <c r="F143" s="284"/>
      <c r="G143" s="35"/>
      <c r="H143" s="284"/>
      <c r="I143" s="35"/>
      <c r="J143" s="35"/>
      <c r="K143" s="287"/>
      <c r="L143" s="284"/>
      <c r="M143" s="65"/>
      <c r="N143" s="66" t="s">
        <v>218</v>
      </c>
      <c r="O143" s="35" t="str">
        <f t="shared" si="20"/>
        <v/>
      </c>
      <c r="P143" s="35" t="str">
        <f t="shared" si="20"/>
        <v/>
      </c>
      <c r="Q143" s="284"/>
      <c r="R143" s="35"/>
      <c r="S143" s="284"/>
      <c r="T143" s="35"/>
      <c r="U143" s="35"/>
      <c r="V143" s="287"/>
      <c r="W143" s="80"/>
      <c r="X143" s="80"/>
      <c r="Y143" s="80"/>
      <c r="Z143" s="80"/>
      <c r="AA143" s="311"/>
    </row>
    <row r="144" spans="1:27" x14ac:dyDescent="0.25">
      <c r="A144" s="319"/>
      <c r="B144" s="372"/>
      <c r="C144" s="284"/>
      <c r="D144" s="80"/>
      <c r="E144" s="289"/>
      <c r="F144" s="284"/>
      <c r="G144" s="35"/>
      <c r="H144" s="284"/>
      <c r="I144" s="35"/>
      <c r="J144" s="35"/>
      <c r="K144" s="287"/>
      <c r="L144" s="284"/>
      <c r="M144" s="65"/>
      <c r="N144" s="66" t="s">
        <v>218</v>
      </c>
      <c r="O144" s="35" t="str">
        <f t="shared" si="20"/>
        <v/>
      </c>
      <c r="P144" s="35" t="str">
        <f t="shared" si="20"/>
        <v/>
      </c>
      <c r="Q144" s="284"/>
      <c r="R144" s="35"/>
      <c r="S144" s="284"/>
      <c r="T144" s="35"/>
      <c r="U144" s="35"/>
      <c r="V144" s="287"/>
      <c r="W144" s="80"/>
      <c r="X144" s="80"/>
      <c r="Y144" s="80"/>
      <c r="Z144" s="80"/>
      <c r="AA144" s="311"/>
    </row>
    <row r="145" spans="1:27" x14ac:dyDescent="0.25">
      <c r="A145" s="319"/>
      <c r="B145" s="373"/>
      <c r="C145" s="285"/>
      <c r="D145" s="80"/>
      <c r="E145" s="290"/>
      <c r="F145" s="285"/>
      <c r="G145" s="35"/>
      <c r="H145" s="285"/>
      <c r="I145" s="35"/>
      <c r="J145" s="35"/>
      <c r="K145" s="287"/>
      <c r="L145" s="285"/>
      <c r="M145" s="65"/>
      <c r="N145" s="66" t="s">
        <v>218</v>
      </c>
      <c r="O145" s="35" t="str">
        <f t="shared" si="20"/>
        <v/>
      </c>
      <c r="P145" s="35" t="str">
        <f t="shared" si="20"/>
        <v/>
      </c>
      <c r="Q145" s="285"/>
      <c r="R145" s="35"/>
      <c r="S145" s="285"/>
      <c r="T145" s="35"/>
      <c r="U145" s="35"/>
      <c r="V145" s="287"/>
      <c r="W145" s="139"/>
      <c r="X145" s="139"/>
      <c r="Y145" s="139"/>
      <c r="Z145" s="139"/>
      <c r="AA145" s="311"/>
    </row>
    <row r="146" spans="1:27" ht="81" customHeight="1" x14ac:dyDescent="0.25">
      <c r="A146" s="319">
        <v>26</v>
      </c>
      <c r="B146" s="371" t="s">
        <v>849</v>
      </c>
      <c r="C146" s="283" t="s">
        <v>333</v>
      </c>
      <c r="D146" s="111" t="s">
        <v>807</v>
      </c>
      <c r="E146" s="280" t="s">
        <v>808</v>
      </c>
      <c r="F146" s="283" t="s">
        <v>208</v>
      </c>
      <c r="G146" s="35">
        <f>IF(F146="1 - Rara vez",1,IF(F146="2 - Improbable",2,IF(F146="3 - Posible",3,IF(F146="4 - Probable",4,IF(F146="5 - Casi seguro",5,IF(F146="1 - Baja",6,IF(F146="2 - Media",7,IF(F146="3 - Alta",8,IF(F146="Seleccione",0)))))))))</f>
        <v>1</v>
      </c>
      <c r="H146" s="283" t="s">
        <v>222</v>
      </c>
      <c r="I146" s="35">
        <f>IF(H146="1 -Insignificante",1,IF(H146="2 -Menor",2,IF(H146="3 -Moderado",3,IF(H146="5 -Moderado",6,IF(H146="4 -Mayor",4,IF(H146="10 -Mayor",7,IF(H146="5 -Catastrófico",5,IF(H146="20 -Catastrófico",8,IF(H146="1 - Mínimo/Leve",9,IF(H146="2 - Importante",10,IF(H146="3 - Fuerte",11,IF(H146="Seleccione",0))))))))))))</f>
        <v>7</v>
      </c>
      <c r="J146" s="35">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27</v>
      </c>
      <c r="K146" s="287"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BAJA</v>
      </c>
      <c r="L146" s="283" t="s">
        <v>321</v>
      </c>
      <c r="M146" s="109" t="s">
        <v>811</v>
      </c>
      <c r="N146" s="66" t="s">
        <v>225</v>
      </c>
      <c r="O146" s="35" t="s">
        <v>395</v>
      </c>
      <c r="P146" s="35" t="str">
        <f>IF($C$33="Oportunidad","NO APLICA","")</f>
        <v/>
      </c>
      <c r="Q146" s="283" t="s">
        <v>208</v>
      </c>
      <c r="R146" s="35">
        <f>IF(Q146="1 - Rara vez",1,IF(Q146="2 - Improbable",2,IF(Q146="3 - Posible",3,IF(Q146="4 - Probable",4,IF(Q146="5 - Casi seguro",5,IF(Q146="1 - Baja",6,IF(Q146="2 - Media",7,IF(Q146="3 - Alta",8,IF(Q146="NO APLICA","",IF(Q146="Seleccione",0))))))))))</f>
        <v>1</v>
      </c>
      <c r="S146" s="283" t="s">
        <v>222</v>
      </c>
      <c r="T146" s="35">
        <f>IF(S146="1 -Insignificante",1,IF(S146="2 -Menor",2,IF(S146="3 -Moderado",3,IF(S146="4 -Mayor",4,IF(S146="10 -Mayor",7,IF(S146="5 -Catastrófico",5,IF(S146="5 -Moderado",6,IF(S146="20 -Catastrófico",8,IF(S146="1 - Mínimo/Leve",9,IF(S146="2 - Importante",10,IF(S146="3 - Fuerte",11,IF(S146="NO APLICA","",IF(S146="Seleccione",0)))))))))))))</f>
        <v>7</v>
      </c>
      <c r="U146" s="35">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27</v>
      </c>
      <c r="V146" s="287"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BAJA</v>
      </c>
      <c r="W146" s="109" t="s">
        <v>814</v>
      </c>
      <c r="X146" s="190" t="s">
        <v>1241</v>
      </c>
      <c r="Y146" s="191" t="s">
        <v>1242</v>
      </c>
      <c r="Z146" s="111" t="s">
        <v>815</v>
      </c>
      <c r="AA146" s="280" t="s">
        <v>986</v>
      </c>
    </row>
    <row r="147" spans="1:27" ht="97.5" customHeight="1" x14ac:dyDescent="0.25">
      <c r="A147" s="319"/>
      <c r="B147" s="372"/>
      <c r="C147" s="284"/>
      <c r="D147" s="109" t="s">
        <v>809</v>
      </c>
      <c r="E147" s="281"/>
      <c r="F147" s="284"/>
      <c r="G147" s="35"/>
      <c r="H147" s="284"/>
      <c r="I147" s="35"/>
      <c r="J147" s="35"/>
      <c r="K147" s="287"/>
      <c r="L147" s="284"/>
      <c r="M147" s="109" t="s">
        <v>812</v>
      </c>
      <c r="N147" s="66" t="s">
        <v>225</v>
      </c>
      <c r="O147" s="35" t="s">
        <v>395</v>
      </c>
      <c r="P147" s="35" t="str">
        <f t="shared" ref="O147:P150" si="21">IF($C$33="Oportunidad","NO APLICA","")</f>
        <v/>
      </c>
      <c r="Q147" s="284"/>
      <c r="R147" s="35"/>
      <c r="S147" s="284"/>
      <c r="T147" s="35"/>
      <c r="U147" s="35"/>
      <c r="V147" s="287"/>
      <c r="W147" s="109" t="s">
        <v>814</v>
      </c>
      <c r="X147" s="190" t="s">
        <v>1241</v>
      </c>
      <c r="Y147" s="191" t="s">
        <v>1242</v>
      </c>
      <c r="Z147" s="109" t="s">
        <v>1073</v>
      </c>
      <c r="AA147" s="281"/>
    </row>
    <row r="148" spans="1:27" ht="36.75" customHeight="1" x14ac:dyDescent="0.25">
      <c r="A148" s="319"/>
      <c r="B148" s="372"/>
      <c r="C148" s="284"/>
      <c r="D148" s="109" t="s">
        <v>810</v>
      </c>
      <c r="E148" s="281"/>
      <c r="F148" s="284"/>
      <c r="G148" s="35"/>
      <c r="H148" s="284"/>
      <c r="I148" s="35"/>
      <c r="J148" s="35"/>
      <c r="K148" s="287"/>
      <c r="L148" s="284"/>
      <c r="M148" s="65"/>
      <c r="N148" s="66" t="s">
        <v>218</v>
      </c>
      <c r="O148" s="35" t="str">
        <f t="shared" si="21"/>
        <v/>
      </c>
      <c r="P148" s="35" t="str">
        <f t="shared" si="21"/>
        <v/>
      </c>
      <c r="Q148" s="284"/>
      <c r="R148" s="35"/>
      <c r="S148" s="284"/>
      <c r="T148" s="35"/>
      <c r="U148" s="35"/>
      <c r="V148" s="287"/>
      <c r="W148" s="109"/>
      <c r="X148" s="111"/>
      <c r="Y148" s="111"/>
      <c r="Z148" s="111"/>
      <c r="AA148" s="281"/>
    </row>
    <row r="149" spans="1:27" x14ac:dyDescent="0.25">
      <c r="A149" s="319"/>
      <c r="B149" s="372"/>
      <c r="C149" s="284"/>
      <c r="D149" s="109"/>
      <c r="E149" s="281"/>
      <c r="F149" s="284"/>
      <c r="G149" s="35"/>
      <c r="H149" s="284"/>
      <c r="I149" s="35"/>
      <c r="J149" s="35"/>
      <c r="K149" s="287"/>
      <c r="L149" s="284"/>
      <c r="M149" s="65"/>
      <c r="N149" s="66" t="s">
        <v>218</v>
      </c>
      <c r="O149" s="35" t="str">
        <f t="shared" si="21"/>
        <v/>
      </c>
      <c r="P149" s="35" t="str">
        <f t="shared" si="21"/>
        <v/>
      </c>
      <c r="Q149" s="284"/>
      <c r="R149" s="35"/>
      <c r="S149" s="284"/>
      <c r="T149" s="35"/>
      <c r="U149" s="35"/>
      <c r="V149" s="287"/>
      <c r="W149" s="109"/>
      <c r="X149" s="111"/>
      <c r="Y149" s="111"/>
      <c r="Z149" s="111"/>
      <c r="AA149" s="281"/>
    </row>
    <row r="150" spans="1:27" x14ac:dyDescent="0.25">
      <c r="A150" s="319"/>
      <c r="B150" s="373"/>
      <c r="C150" s="285"/>
      <c r="D150" s="109"/>
      <c r="E150" s="282"/>
      <c r="F150" s="285"/>
      <c r="G150" s="35"/>
      <c r="H150" s="285"/>
      <c r="I150" s="35"/>
      <c r="J150" s="35"/>
      <c r="K150" s="287"/>
      <c r="L150" s="285"/>
      <c r="M150" s="65"/>
      <c r="N150" s="66" t="s">
        <v>218</v>
      </c>
      <c r="O150" s="35" t="str">
        <f t="shared" si="21"/>
        <v/>
      </c>
      <c r="P150" s="35" t="str">
        <f t="shared" si="21"/>
        <v/>
      </c>
      <c r="Q150" s="285"/>
      <c r="R150" s="35"/>
      <c r="S150" s="285"/>
      <c r="T150" s="35"/>
      <c r="U150" s="35"/>
      <c r="V150" s="287"/>
      <c r="W150" s="109"/>
      <c r="X150" s="111"/>
      <c r="Y150" s="111"/>
      <c r="Z150" s="111"/>
      <c r="AA150" s="282"/>
    </row>
    <row r="151" spans="1:27" ht="66" customHeight="1" x14ac:dyDescent="0.25">
      <c r="A151" s="319">
        <v>27</v>
      </c>
      <c r="B151" s="371" t="s">
        <v>929</v>
      </c>
      <c r="C151" s="283" t="s">
        <v>333</v>
      </c>
      <c r="D151" s="80" t="s">
        <v>930</v>
      </c>
      <c r="E151" s="286" t="s">
        <v>931</v>
      </c>
      <c r="F151" s="283" t="s">
        <v>205</v>
      </c>
      <c r="G151" s="35">
        <f>IF(F151="1 - Rara vez",1,IF(F151="2 - Improbable",2,IF(F151="3 - Posible",3,IF(F151="4 - Probable",4,IF(F151="5 - Casi seguro",5,IF(F151="1 - Baja",6,IF(F151="2 - Media",7,IF(F151="3 - Alta",8,IF(F151="Seleccione",0)))))))))</f>
        <v>4</v>
      </c>
      <c r="H151" s="283" t="s">
        <v>222</v>
      </c>
      <c r="I151" s="35">
        <f>IF(H151="1 -Insignificante",1,IF(H151="2 -Menor",2,IF(H151="3 -Moderado",3,IF(H151="5 -Moderado",6,IF(H151="4 -Mayor",4,IF(H151="10 -Mayor",7,IF(H151="5 -Catastrófico",5,IF(H151="20 -Catastrófico",8,IF(H151="1 - Mínimo/Leve",9,IF(H151="2 - Importante",10,IF(H151="3 - Fuerte",11,IF(H151="Seleccione",0))))))))))))</f>
        <v>7</v>
      </c>
      <c r="J151" s="35">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36</v>
      </c>
      <c r="K151" s="287"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83" t="s">
        <v>321</v>
      </c>
      <c r="M151" s="65" t="s">
        <v>934</v>
      </c>
      <c r="N151" s="66" t="s">
        <v>225</v>
      </c>
      <c r="O151" s="35" t="s">
        <v>395</v>
      </c>
      <c r="P151" s="35" t="str">
        <f>IF($C$33="Oportunidad","NO APLICA","")</f>
        <v/>
      </c>
      <c r="Q151" s="283" t="s">
        <v>206</v>
      </c>
      <c r="R151" s="35">
        <f>IF(Q151="1 - Rara vez",1,IF(Q151="2 - Improbable",2,IF(Q151="3 - Posible",3,IF(Q151="4 - Probable",4,IF(Q151="5 - Casi seguro",5,IF(Q151="1 - Baja",6,IF(Q151="2 - Media",7,IF(Q151="3 - Alta",8,IF(Q151="NO APLICA","",IF(Q151="Seleccione",0))))))))))</f>
        <v>3</v>
      </c>
      <c r="S151" s="283" t="s">
        <v>222</v>
      </c>
      <c r="T151" s="35">
        <f>IF(S151="1 -Insignificante",1,IF(S151="2 -Menor",2,IF(S151="3 -Moderado",3,IF(S151="4 -Mayor",4,IF(S151="10 -Mayor",7,IF(S151="5 -Catastrófico",5,IF(S151="5 -Moderado",6,IF(S151="20 -Catastrófico",8,IF(S151="1 - Mínimo/Leve",9,IF(S151="2 - Importante",10,IF(S151="3 - Fuerte",11,IF(S151="NO APLICA","",IF(S151="Seleccione",0)))))))))))))</f>
        <v>7</v>
      </c>
      <c r="U151" s="35">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33</v>
      </c>
      <c r="V151" s="287"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82" t="s">
        <v>935</v>
      </c>
      <c r="X151" s="137">
        <v>46031</v>
      </c>
      <c r="Y151" s="137" t="s">
        <v>1247</v>
      </c>
      <c r="Z151" s="82" t="s">
        <v>936</v>
      </c>
      <c r="AA151" s="274" t="s">
        <v>937</v>
      </c>
    </row>
    <row r="152" spans="1:27" ht="25.5" x14ac:dyDescent="0.25">
      <c r="A152" s="319"/>
      <c r="B152" s="372"/>
      <c r="C152" s="284"/>
      <c r="D152" s="80" t="s">
        <v>932</v>
      </c>
      <c r="E152" s="286"/>
      <c r="F152" s="284"/>
      <c r="G152" s="35"/>
      <c r="H152" s="284"/>
      <c r="I152" s="35"/>
      <c r="J152" s="35"/>
      <c r="K152" s="287"/>
      <c r="L152" s="284"/>
      <c r="M152" s="65"/>
      <c r="N152" s="66" t="s">
        <v>218</v>
      </c>
      <c r="O152" s="35" t="str">
        <f t="shared" ref="O152:P155" si="22">IF($C$33="Oportunidad","NO APLICA","")</f>
        <v/>
      </c>
      <c r="P152" s="35" t="str">
        <f t="shared" si="22"/>
        <v/>
      </c>
      <c r="Q152" s="284"/>
      <c r="R152" s="35"/>
      <c r="S152" s="284"/>
      <c r="T152" s="35"/>
      <c r="U152" s="35"/>
      <c r="V152" s="287"/>
      <c r="W152" s="80"/>
      <c r="X152" s="80"/>
      <c r="Y152" s="80"/>
      <c r="Z152" s="80"/>
      <c r="AA152" s="275"/>
    </row>
    <row r="153" spans="1:27" x14ac:dyDescent="0.25">
      <c r="A153" s="319"/>
      <c r="B153" s="372"/>
      <c r="C153" s="284"/>
      <c r="D153" s="80"/>
      <c r="E153" s="286"/>
      <c r="F153" s="284"/>
      <c r="G153" s="35"/>
      <c r="H153" s="284"/>
      <c r="I153" s="35"/>
      <c r="J153" s="35"/>
      <c r="K153" s="287"/>
      <c r="L153" s="284"/>
      <c r="M153" s="65"/>
      <c r="N153" s="66" t="s">
        <v>218</v>
      </c>
      <c r="O153" s="35" t="str">
        <f t="shared" si="22"/>
        <v/>
      </c>
      <c r="P153" s="35" t="str">
        <f t="shared" si="22"/>
        <v/>
      </c>
      <c r="Q153" s="284"/>
      <c r="R153" s="35"/>
      <c r="S153" s="284"/>
      <c r="T153" s="35"/>
      <c r="U153" s="35"/>
      <c r="V153" s="287"/>
      <c r="W153" s="80"/>
      <c r="X153" s="80"/>
      <c r="Y153" s="80"/>
      <c r="Z153" s="80"/>
      <c r="AA153" s="275"/>
    </row>
    <row r="154" spans="1:27" x14ac:dyDescent="0.25">
      <c r="A154" s="319"/>
      <c r="B154" s="372"/>
      <c r="C154" s="284"/>
      <c r="D154" s="80"/>
      <c r="E154" s="286"/>
      <c r="F154" s="284"/>
      <c r="G154" s="35"/>
      <c r="H154" s="284"/>
      <c r="I154" s="35"/>
      <c r="J154" s="35"/>
      <c r="K154" s="287"/>
      <c r="L154" s="284"/>
      <c r="M154" s="65"/>
      <c r="N154" s="66" t="s">
        <v>218</v>
      </c>
      <c r="O154" s="35" t="str">
        <f t="shared" si="22"/>
        <v/>
      </c>
      <c r="P154" s="35" t="str">
        <f t="shared" si="22"/>
        <v/>
      </c>
      <c r="Q154" s="284"/>
      <c r="R154" s="35"/>
      <c r="S154" s="284"/>
      <c r="T154" s="35"/>
      <c r="U154" s="35"/>
      <c r="V154" s="287"/>
      <c r="W154" s="80"/>
      <c r="X154" s="80"/>
      <c r="Y154" s="80"/>
      <c r="Z154" s="80"/>
      <c r="AA154" s="275"/>
    </row>
    <row r="155" spans="1:27" x14ac:dyDescent="0.25">
      <c r="A155" s="319"/>
      <c r="B155" s="373"/>
      <c r="C155" s="285"/>
      <c r="E155" s="286"/>
      <c r="F155" s="285"/>
      <c r="G155" s="35"/>
      <c r="H155" s="285"/>
      <c r="I155" s="35"/>
      <c r="J155" s="35"/>
      <c r="K155" s="287"/>
      <c r="L155" s="285"/>
      <c r="M155" s="65"/>
      <c r="N155" s="66" t="s">
        <v>218</v>
      </c>
      <c r="O155" s="35" t="str">
        <f t="shared" si="22"/>
        <v/>
      </c>
      <c r="P155" s="35" t="str">
        <f t="shared" si="22"/>
        <v/>
      </c>
      <c r="Q155" s="285"/>
      <c r="R155" s="35"/>
      <c r="S155" s="285"/>
      <c r="T155" s="35"/>
      <c r="U155" s="35"/>
      <c r="V155" s="287"/>
      <c r="W155" s="80"/>
      <c r="X155" s="80"/>
      <c r="Y155" s="80"/>
      <c r="Z155" s="80"/>
      <c r="AA155" s="276"/>
    </row>
    <row r="156" spans="1:27" ht="51.75" customHeight="1" x14ac:dyDescent="0.25">
      <c r="A156" s="319">
        <v>28</v>
      </c>
      <c r="B156" s="371" t="s">
        <v>425</v>
      </c>
      <c r="C156" s="283" t="s">
        <v>333</v>
      </c>
      <c r="D156" s="80" t="s">
        <v>412</v>
      </c>
      <c r="E156" s="286" t="s">
        <v>414</v>
      </c>
      <c r="F156" s="283" t="s">
        <v>206</v>
      </c>
      <c r="G156" s="35">
        <f>IF(F156="1 - Rara vez",1,IF(F156="2 - Improbable",2,IF(F156="3 - Posible",3,IF(F156="4 - Probable",4,IF(F156="5 - Casi seguro",5,IF(F156="1 - Baja",6,IF(F156="2 - Media",7,IF(F156="3 - Alta",8,IF(F156="Seleccione",0)))))))))</f>
        <v>3</v>
      </c>
      <c r="H156" s="283" t="s">
        <v>222</v>
      </c>
      <c r="I156" s="35">
        <f>IF(H156="1 -Insignificante",1,IF(H156="2 -Menor",2,IF(H156="3 -Moderado",3,IF(H156="5 -Moderado",6,IF(H156="4 -Mayor",4,IF(H156="10 -Mayor",7,IF(H156="5 -Catastrófico",5,IF(H156="20 -Catastrófico",8,IF(H156="1 - Mínimo/Leve",9,IF(H156="2 - Importante",10,IF(H156="3 - Fuerte",11,IF(H156="Seleccione",0))))))))))))</f>
        <v>7</v>
      </c>
      <c r="J156" s="35">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87"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83" t="s">
        <v>321</v>
      </c>
      <c r="M156" s="65" t="s">
        <v>415</v>
      </c>
      <c r="N156" s="66" t="s">
        <v>225</v>
      </c>
      <c r="O156" s="35" t="s">
        <v>395</v>
      </c>
      <c r="P156" s="35" t="str">
        <f>IF($C$33="Oportunidad","NO APLICA","")</f>
        <v/>
      </c>
      <c r="Q156" s="283" t="s">
        <v>208</v>
      </c>
      <c r="R156" s="35">
        <f>IF(Q156="1 - Rara vez",1,IF(Q156="2 - Improbable",2,IF(Q156="3 - Posible",3,IF(Q156="4 - Probable",4,IF(Q156="5 - Casi seguro",5,IF(Q156="1 - Baja",6,IF(Q156="2 - Media",7,IF(Q156="3 - Alta",8,IF(Q156="NO APLICA","",IF(Q156="Seleccione",0))))))))))</f>
        <v>1</v>
      </c>
      <c r="S156" s="283" t="s">
        <v>222</v>
      </c>
      <c r="T156" s="35">
        <f>IF(S156="1 -Insignificante",1,IF(S156="2 -Menor",2,IF(S156="3 -Moderado",3,IF(S156="4 -Mayor",4,IF(S156="10 -Mayor",7,IF(S156="5 -Catastrófico",5,IF(S156="5 -Moderado",6,IF(S156="20 -Catastrófico",8,IF(S156="1 - Mínimo/Leve",9,IF(S156="2 - Importante",10,IF(S156="3 - Fuerte",11,IF(S156="NO APLICA","",IF(S156="Seleccione",0)))))))))))))</f>
        <v>7</v>
      </c>
      <c r="U156" s="35">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87"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65" t="s">
        <v>951</v>
      </c>
      <c r="X156" s="277" t="s">
        <v>417</v>
      </c>
      <c r="Y156" s="278"/>
      <c r="Z156" s="80" t="s">
        <v>416</v>
      </c>
      <c r="AA156" s="286" t="s">
        <v>952</v>
      </c>
    </row>
    <row r="157" spans="1:27" ht="71.25" customHeight="1" x14ac:dyDescent="0.25">
      <c r="A157" s="319"/>
      <c r="B157" s="372"/>
      <c r="C157" s="284"/>
      <c r="D157" s="80" t="s">
        <v>413</v>
      </c>
      <c r="E157" s="286"/>
      <c r="F157" s="284"/>
      <c r="G157" s="35"/>
      <c r="H157" s="284"/>
      <c r="I157" s="35"/>
      <c r="J157" s="35"/>
      <c r="K157" s="287"/>
      <c r="L157" s="284"/>
      <c r="M157" s="65" t="s">
        <v>950</v>
      </c>
      <c r="N157" s="66" t="s">
        <v>225</v>
      </c>
      <c r="O157" s="35" t="s">
        <v>395</v>
      </c>
      <c r="P157" s="35" t="str">
        <f t="shared" ref="O157:P160" si="23">IF($C$33="Oportunidad","NO APLICA","")</f>
        <v/>
      </c>
      <c r="Q157" s="284"/>
      <c r="R157" s="35"/>
      <c r="S157" s="284"/>
      <c r="T157" s="35"/>
      <c r="U157" s="35"/>
      <c r="V157" s="287"/>
      <c r="W157" s="65" t="s">
        <v>951</v>
      </c>
      <c r="X157" s="277" t="s">
        <v>417</v>
      </c>
      <c r="Y157" s="278"/>
      <c r="Z157" s="80" t="s">
        <v>953</v>
      </c>
      <c r="AA157" s="286"/>
    </row>
    <row r="158" spans="1:27" x14ac:dyDescent="0.25">
      <c r="A158" s="319"/>
      <c r="B158" s="372"/>
      <c r="C158" s="284"/>
      <c r="D158" s="80"/>
      <c r="E158" s="286"/>
      <c r="F158" s="284"/>
      <c r="G158" s="35"/>
      <c r="H158" s="284"/>
      <c r="I158" s="35"/>
      <c r="J158" s="35"/>
      <c r="K158" s="287"/>
      <c r="L158" s="284"/>
      <c r="M158" s="65"/>
      <c r="N158" s="66" t="s">
        <v>218</v>
      </c>
      <c r="O158" s="35"/>
      <c r="P158" s="35" t="str">
        <f t="shared" si="23"/>
        <v/>
      </c>
      <c r="Q158" s="284"/>
      <c r="R158" s="35"/>
      <c r="S158" s="284"/>
      <c r="T158" s="35"/>
      <c r="U158" s="35"/>
      <c r="V158" s="287"/>
      <c r="W158" s="80"/>
      <c r="X158" s="80"/>
      <c r="Y158" s="80"/>
      <c r="Z158" s="80"/>
      <c r="AA158" s="286"/>
    </row>
    <row r="159" spans="1:27" x14ac:dyDescent="0.25">
      <c r="A159" s="319"/>
      <c r="B159" s="372"/>
      <c r="C159" s="284"/>
      <c r="D159" s="80"/>
      <c r="E159" s="286"/>
      <c r="F159" s="284"/>
      <c r="G159" s="35"/>
      <c r="H159" s="284"/>
      <c r="I159" s="35"/>
      <c r="J159" s="35"/>
      <c r="K159" s="287"/>
      <c r="L159" s="284"/>
      <c r="M159" s="65"/>
      <c r="N159" s="66" t="s">
        <v>218</v>
      </c>
      <c r="O159" s="35" t="str">
        <f t="shared" si="23"/>
        <v/>
      </c>
      <c r="P159" s="35" t="str">
        <f t="shared" si="23"/>
        <v/>
      </c>
      <c r="Q159" s="284"/>
      <c r="R159" s="35"/>
      <c r="S159" s="284"/>
      <c r="T159" s="35"/>
      <c r="U159" s="35"/>
      <c r="V159" s="287"/>
      <c r="W159" s="80"/>
      <c r="X159" s="80"/>
      <c r="Y159" s="80"/>
      <c r="Z159" s="80"/>
      <c r="AA159" s="286"/>
    </row>
    <row r="160" spans="1:27" x14ac:dyDescent="0.25">
      <c r="A160" s="319"/>
      <c r="B160" s="373"/>
      <c r="C160" s="285"/>
      <c r="D160" s="80"/>
      <c r="E160" s="286"/>
      <c r="F160" s="285"/>
      <c r="G160" s="35"/>
      <c r="H160" s="285"/>
      <c r="I160" s="35"/>
      <c r="J160" s="35"/>
      <c r="K160" s="287"/>
      <c r="L160" s="285"/>
      <c r="M160" s="65"/>
      <c r="N160" s="66" t="s">
        <v>218</v>
      </c>
      <c r="O160" s="35" t="str">
        <f t="shared" si="23"/>
        <v/>
      </c>
      <c r="P160" s="35" t="str">
        <f t="shared" si="23"/>
        <v/>
      </c>
      <c r="Q160" s="285"/>
      <c r="R160" s="35"/>
      <c r="S160" s="285"/>
      <c r="T160" s="35"/>
      <c r="U160" s="35"/>
      <c r="V160" s="287"/>
      <c r="W160" s="97"/>
      <c r="X160" s="141"/>
      <c r="Y160" s="141"/>
      <c r="Z160" s="97"/>
      <c r="AA160" s="286"/>
    </row>
    <row r="161" spans="1:27" ht="69.75" customHeight="1" x14ac:dyDescent="0.25">
      <c r="A161" s="319">
        <v>29</v>
      </c>
      <c r="B161" s="371" t="s">
        <v>427</v>
      </c>
      <c r="C161" s="283" t="s">
        <v>333</v>
      </c>
      <c r="D161" s="65" t="s">
        <v>428</v>
      </c>
      <c r="E161" s="286" t="s">
        <v>430</v>
      </c>
      <c r="F161" s="283" t="s">
        <v>206</v>
      </c>
      <c r="G161" s="35">
        <f>IF(F161="1 - Rara vez",1,IF(F161="2 - Improbable",2,IF(F161="3 - Posible",3,IF(F161="4 - Probable",4,IF(F161="5 - Casi seguro",5,IF(F161="1 - Baja",6,IF(F161="2 - Media",7,IF(F161="3 - Alta",8,IF(F161="Seleccione",0)))))))))</f>
        <v>3</v>
      </c>
      <c r="H161" s="283" t="s">
        <v>223</v>
      </c>
      <c r="I161" s="35">
        <f>IF(H161="1 -Insignificante",1,IF(H161="2 -Menor",2,IF(H161="3 -Moderado",3,IF(H161="5 -Moderado",6,IF(H161="4 -Mayor",4,IF(H161="10 -Mayor",7,IF(H161="5 -Catastrófico",5,IF(H161="20 -Catastrófico",8,IF(H161="1 - Mínimo/Leve",9,IF(H161="2 - Importante",10,IF(H161="3 - Fuerte",11,IF(H161="Seleccione",0))))))))))))</f>
        <v>8</v>
      </c>
      <c r="J161" s="35">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87"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83" t="s">
        <v>321</v>
      </c>
      <c r="M161" s="65" t="s">
        <v>431</v>
      </c>
      <c r="N161" s="66" t="s">
        <v>225</v>
      </c>
      <c r="O161" s="35" t="s">
        <v>395</v>
      </c>
      <c r="P161" s="35" t="str">
        <f>IF($C$33="Oportunidad","NO APLICA","")</f>
        <v/>
      </c>
      <c r="Q161" s="283" t="s">
        <v>208</v>
      </c>
      <c r="R161" s="35">
        <f>IF(Q161="1 - Rara vez",1,IF(Q161="2 - Improbable",2,IF(Q161="3 - Posible",3,IF(Q161="4 - Probable",4,IF(Q161="5 - Casi seguro",5,IF(Q161="1 - Baja",6,IF(Q161="2 - Media",7,IF(Q161="3 - Alta",8,IF(Q161="NO APLICA","",IF(Q161="Seleccione",0))))))))))</f>
        <v>1</v>
      </c>
      <c r="S161" s="283" t="s">
        <v>223</v>
      </c>
      <c r="T161" s="35">
        <f>IF(S161="1 -Insignificante",1,IF(S161="2 -Menor",2,IF(S161="3 -Moderado",3,IF(S161="4 -Mayor",4,IF(S161="10 -Mayor",7,IF(S161="5 -Catastrófico",5,IF(S161="5 -Moderado",6,IF(S161="20 -Catastrófico",8,IF(S161="1 - Mínimo/Leve",9,IF(S161="2 - Importante",10,IF(S161="3 - Fuerte",11,IF(S161="NO APLICA","",IF(S161="Seleccione",0)))))))))))))</f>
        <v>8</v>
      </c>
      <c r="U161" s="35">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87"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80" t="s">
        <v>396</v>
      </c>
      <c r="X161" s="277" t="s">
        <v>435</v>
      </c>
      <c r="Y161" s="278"/>
      <c r="Z161" s="80" t="s">
        <v>433</v>
      </c>
      <c r="AA161" s="286" t="s">
        <v>952</v>
      </c>
    </row>
    <row r="162" spans="1:27" ht="43.5" customHeight="1" x14ac:dyDescent="0.25">
      <c r="A162" s="319"/>
      <c r="B162" s="372"/>
      <c r="C162" s="284"/>
      <c r="D162" s="65" t="s">
        <v>412</v>
      </c>
      <c r="E162" s="286"/>
      <c r="F162" s="284"/>
      <c r="G162" s="35"/>
      <c r="H162" s="284"/>
      <c r="I162" s="35"/>
      <c r="J162" s="35"/>
      <c r="K162" s="287"/>
      <c r="L162" s="284"/>
      <c r="M162" s="65" t="s">
        <v>432</v>
      </c>
      <c r="N162" s="66" t="s">
        <v>225</v>
      </c>
      <c r="O162" s="35" t="s">
        <v>395</v>
      </c>
      <c r="P162" s="35" t="str">
        <f t="shared" ref="O162:P165" si="24">IF($C$33="Oportunidad","NO APLICA","")</f>
        <v/>
      </c>
      <c r="Q162" s="284"/>
      <c r="R162" s="35"/>
      <c r="S162" s="284"/>
      <c r="T162" s="35"/>
      <c r="U162" s="35"/>
      <c r="V162" s="287"/>
      <c r="W162" s="65" t="s">
        <v>396</v>
      </c>
      <c r="X162" s="277" t="s">
        <v>417</v>
      </c>
      <c r="Y162" s="278"/>
      <c r="Z162" s="80" t="s">
        <v>434</v>
      </c>
      <c r="AA162" s="286"/>
    </row>
    <row r="163" spans="1:27" ht="33.75" customHeight="1" x14ac:dyDescent="0.25">
      <c r="A163" s="319"/>
      <c r="B163" s="372"/>
      <c r="C163" s="284"/>
      <c r="D163" s="65" t="s">
        <v>413</v>
      </c>
      <c r="E163" s="286"/>
      <c r="F163" s="284"/>
      <c r="G163" s="35"/>
      <c r="H163" s="284"/>
      <c r="I163" s="35"/>
      <c r="J163" s="35"/>
      <c r="K163" s="287"/>
      <c r="L163" s="284"/>
      <c r="M163" s="65"/>
      <c r="N163" s="66" t="s">
        <v>218</v>
      </c>
      <c r="O163" s="35"/>
      <c r="P163" s="35" t="str">
        <f t="shared" si="24"/>
        <v/>
      </c>
      <c r="Q163" s="284"/>
      <c r="R163" s="35"/>
      <c r="S163" s="284"/>
      <c r="T163" s="35"/>
      <c r="U163" s="35"/>
      <c r="V163" s="287"/>
      <c r="W163" s="65"/>
      <c r="X163" s="80"/>
      <c r="Y163" s="80"/>
      <c r="Z163" s="80"/>
      <c r="AA163" s="286"/>
    </row>
    <row r="164" spans="1:27" ht="55.5" customHeight="1" x14ac:dyDescent="0.25">
      <c r="A164" s="319"/>
      <c r="B164" s="372"/>
      <c r="C164" s="284"/>
      <c r="D164" s="65" t="s">
        <v>429</v>
      </c>
      <c r="E164" s="286"/>
      <c r="F164" s="284"/>
      <c r="G164" s="35"/>
      <c r="H164" s="284"/>
      <c r="I164" s="35"/>
      <c r="J164" s="35"/>
      <c r="K164" s="287"/>
      <c r="L164" s="284"/>
      <c r="M164" s="65"/>
      <c r="N164" s="66" t="s">
        <v>218</v>
      </c>
      <c r="O164" s="35" t="str">
        <f t="shared" si="24"/>
        <v/>
      </c>
      <c r="P164" s="35" t="str">
        <f t="shared" si="24"/>
        <v/>
      </c>
      <c r="Q164" s="284"/>
      <c r="R164" s="35"/>
      <c r="S164" s="284"/>
      <c r="T164" s="35"/>
      <c r="U164" s="35"/>
      <c r="V164" s="287"/>
      <c r="W164" s="80"/>
      <c r="X164" s="80"/>
      <c r="Y164" s="80"/>
      <c r="Z164" s="80"/>
      <c r="AA164" s="286"/>
    </row>
    <row r="165" spans="1:27" x14ac:dyDescent="0.25">
      <c r="A165" s="319"/>
      <c r="B165" s="373"/>
      <c r="C165" s="285"/>
      <c r="D165" s="80"/>
      <c r="E165" s="286"/>
      <c r="F165" s="285"/>
      <c r="G165" s="35"/>
      <c r="H165" s="285"/>
      <c r="I165" s="35"/>
      <c r="J165" s="35"/>
      <c r="K165" s="287"/>
      <c r="L165" s="285"/>
      <c r="M165" s="65"/>
      <c r="N165" s="66" t="s">
        <v>218</v>
      </c>
      <c r="O165" s="35" t="str">
        <f t="shared" si="24"/>
        <v/>
      </c>
      <c r="P165" s="35" t="str">
        <f t="shared" si="24"/>
        <v/>
      </c>
      <c r="Q165" s="285"/>
      <c r="R165" s="35"/>
      <c r="S165" s="285"/>
      <c r="T165" s="35"/>
      <c r="U165" s="35"/>
      <c r="V165" s="287"/>
      <c r="W165" s="80"/>
      <c r="X165" s="80"/>
      <c r="Y165" s="80"/>
      <c r="Z165" s="80"/>
      <c r="AA165" s="286"/>
    </row>
    <row r="166" spans="1:27" ht="86.25" customHeight="1" x14ac:dyDescent="0.25">
      <c r="A166" s="319">
        <v>30</v>
      </c>
      <c r="B166" s="379" t="s">
        <v>956</v>
      </c>
      <c r="C166" s="283" t="s">
        <v>333</v>
      </c>
      <c r="D166" s="65" t="s">
        <v>412</v>
      </c>
      <c r="E166" s="280" t="s">
        <v>957</v>
      </c>
      <c r="F166" s="283" t="s">
        <v>207</v>
      </c>
      <c r="G166" s="35">
        <f>IF(F166="1 - Rara vez",1,IF(F166="2 - Improbable",2,IF(F166="3 - Posible",3,IF(F166="4 - Probable",4,IF(F166="5 - Casi seguro",5,IF(F166="1 - Baja",6,IF(F166="2 - Media",7,IF(F166="3 - Alta",8,IF(F166="Seleccione",0)))))))))</f>
        <v>2</v>
      </c>
      <c r="H166" s="283" t="s">
        <v>223</v>
      </c>
      <c r="I166" s="35">
        <f>IF(H166="1 -Insignificante",1,IF(H166="2 -Menor",2,IF(H166="3 -Moderado",3,IF(H166="5 -Moderado",6,IF(H166="4 -Mayor",4,IF(H166="10 -Mayor",7,IF(H166="5 -Catastrófico",5,IF(H166="20 -Catastrófico",8,IF(H166="1 - Mínimo/Leve",9,IF(H166="2 - Importante",10,IF(H166="3 - Fuerte",11,IF(H166="Seleccione",0))))))))))))</f>
        <v>8</v>
      </c>
      <c r="J166" s="35">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31</v>
      </c>
      <c r="K166" s="287"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ALTA</v>
      </c>
      <c r="L166" s="283" t="s">
        <v>321</v>
      </c>
      <c r="M166" s="109" t="s">
        <v>501</v>
      </c>
      <c r="N166" s="66" t="s">
        <v>225</v>
      </c>
      <c r="O166" s="35" t="s">
        <v>395</v>
      </c>
      <c r="P166" s="35" t="str">
        <f>IF($C$33="Oportunidad","NO APLICA","")</f>
        <v/>
      </c>
      <c r="Q166" s="283" t="s">
        <v>208</v>
      </c>
      <c r="R166" s="35">
        <f>IF(Q166="1 - Rara vez",1,IF(Q166="2 - Improbable",2,IF(Q166="3 - Posible",3,IF(Q166="4 - Probable",4,IF(Q166="5 - Casi seguro",5,IF(Q166="1 - Baja",6,IF(Q166="2 - Media",7,IF(Q166="3 - Alta",8,IF(Q166="NO APLICA","",IF(Q166="Seleccione",0))))))))))</f>
        <v>1</v>
      </c>
      <c r="S166" s="283" t="s">
        <v>223</v>
      </c>
      <c r="T166" s="35">
        <f>IF(S166="1 -Insignificante",1,IF(S166="2 -Menor",2,IF(S166="3 -Moderado",3,IF(S166="4 -Mayor",4,IF(S166="10 -Mayor",7,IF(S166="5 -Catastrófico",5,IF(S166="5 -Moderado",6,IF(S166="20 -Catastrófico",8,IF(S166="1 - Mínimo/Leve",9,IF(S166="2 - Importante",10,IF(S166="3 - Fuerte",11,IF(S166="NO APLICA","",IF(S166="Seleccione",0)))))))))))))</f>
        <v>8</v>
      </c>
      <c r="U166" s="35">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28</v>
      </c>
      <c r="V166" s="287"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MODERADA</v>
      </c>
      <c r="W166" s="80" t="s">
        <v>502</v>
      </c>
      <c r="X166" s="325" t="s">
        <v>483</v>
      </c>
      <c r="Y166" s="326"/>
      <c r="Z166" s="152" t="s">
        <v>503</v>
      </c>
      <c r="AA166" s="274" t="s">
        <v>960</v>
      </c>
    </row>
    <row r="167" spans="1:27" ht="55.5" customHeight="1" x14ac:dyDescent="0.25">
      <c r="A167" s="319"/>
      <c r="B167" s="380"/>
      <c r="C167" s="284"/>
      <c r="D167" s="65" t="s">
        <v>500</v>
      </c>
      <c r="E167" s="281"/>
      <c r="F167" s="284"/>
      <c r="G167" s="35"/>
      <c r="H167" s="284"/>
      <c r="I167" s="35"/>
      <c r="J167" s="35"/>
      <c r="K167" s="287"/>
      <c r="L167" s="284"/>
      <c r="M167" s="65" t="s">
        <v>959</v>
      </c>
      <c r="N167" s="66" t="s">
        <v>225</v>
      </c>
      <c r="O167" s="35" t="s">
        <v>395</v>
      </c>
      <c r="P167" s="35" t="str">
        <f t="shared" ref="O167:P170" si="25">IF($C$33="Oportunidad","NO APLICA","")</f>
        <v/>
      </c>
      <c r="Q167" s="284"/>
      <c r="R167" s="35"/>
      <c r="S167" s="284"/>
      <c r="T167" s="35"/>
      <c r="U167" s="35"/>
      <c r="V167" s="287"/>
      <c r="W167" s="80" t="s">
        <v>961</v>
      </c>
      <c r="X167" s="80" t="s">
        <v>612</v>
      </c>
      <c r="Y167" s="80" t="s">
        <v>466</v>
      </c>
      <c r="Z167" s="80" t="s">
        <v>962</v>
      </c>
      <c r="AA167" s="275"/>
    </row>
    <row r="168" spans="1:27" ht="15.75" customHeight="1" x14ac:dyDescent="0.25">
      <c r="A168" s="319"/>
      <c r="B168" s="380"/>
      <c r="C168" s="284"/>
      <c r="D168" s="80"/>
      <c r="E168" s="281"/>
      <c r="F168" s="284"/>
      <c r="G168" s="35"/>
      <c r="H168" s="284"/>
      <c r="I168" s="35"/>
      <c r="J168" s="35"/>
      <c r="K168" s="287"/>
      <c r="L168" s="284"/>
      <c r="M168" s="122"/>
      <c r="N168" s="66" t="s">
        <v>218</v>
      </c>
      <c r="O168" s="35"/>
      <c r="P168" s="35" t="str">
        <f t="shared" si="25"/>
        <v/>
      </c>
      <c r="Q168" s="284"/>
      <c r="R168" s="35"/>
      <c r="S168" s="284"/>
      <c r="T168" s="35"/>
      <c r="U168" s="35"/>
      <c r="V168" s="287"/>
      <c r="W168" s="80"/>
      <c r="X168" s="80"/>
      <c r="Y168" s="80"/>
      <c r="Z168" s="80"/>
      <c r="AA168" s="275"/>
    </row>
    <row r="169" spans="1:27" x14ac:dyDescent="0.25">
      <c r="A169" s="319"/>
      <c r="B169" s="380"/>
      <c r="C169" s="284"/>
      <c r="D169" s="80"/>
      <c r="E169" s="281"/>
      <c r="F169" s="284"/>
      <c r="G169" s="35"/>
      <c r="H169" s="284"/>
      <c r="I169" s="35"/>
      <c r="J169" s="35"/>
      <c r="K169" s="287"/>
      <c r="L169" s="284"/>
      <c r="M169" s="65"/>
      <c r="N169" s="66" t="s">
        <v>218</v>
      </c>
      <c r="O169" s="35" t="str">
        <f t="shared" si="25"/>
        <v/>
      </c>
      <c r="P169" s="35" t="str">
        <f t="shared" si="25"/>
        <v/>
      </c>
      <c r="Q169" s="284"/>
      <c r="R169" s="35"/>
      <c r="S169" s="284"/>
      <c r="T169" s="35"/>
      <c r="U169" s="35"/>
      <c r="V169" s="287"/>
      <c r="W169" s="65"/>
      <c r="X169" s="80"/>
      <c r="Y169" s="80"/>
      <c r="Z169" s="65"/>
      <c r="AA169" s="275"/>
    </row>
    <row r="170" spans="1:27" x14ac:dyDescent="0.25">
      <c r="A170" s="319"/>
      <c r="B170" s="381"/>
      <c r="C170" s="285"/>
      <c r="D170" s="80"/>
      <c r="E170" s="282"/>
      <c r="F170" s="285"/>
      <c r="G170" s="35"/>
      <c r="H170" s="285"/>
      <c r="I170" s="35"/>
      <c r="J170" s="35"/>
      <c r="K170" s="287"/>
      <c r="L170" s="285"/>
      <c r="M170" s="65"/>
      <c r="N170" s="66" t="s">
        <v>218</v>
      </c>
      <c r="O170" s="35" t="str">
        <f t="shared" si="25"/>
        <v/>
      </c>
      <c r="P170" s="35" t="str">
        <f t="shared" si="25"/>
        <v/>
      </c>
      <c r="Q170" s="285"/>
      <c r="R170" s="35"/>
      <c r="S170" s="285"/>
      <c r="T170" s="35"/>
      <c r="U170" s="35"/>
      <c r="V170" s="287"/>
      <c r="W170" s="65"/>
      <c r="X170" s="80"/>
      <c r="Y170" s="80"/>
      <c r="Z170" s="65"/>
      <c r="AA170" s="276"/>
    </row>
    <row r="171" spans="1:27" ht="93.75" customHeight="1" x14ac:dyDescent="0.25">
      <c r="A171" s="319">
        <v>31</v>
      </c>
      <c r="B171" s="371" t="s">
        <v>969</v>
      </c>
      <c r="C171" s="283" t="s">
        <v>333</v>
      </c>
      <c r="D171" s="162" t="s">
        <v>970</v>
      </c>
      <c r="E171" s="286" t="s">
        <v>971</v>
      </c>
      <c r="F171" s="283" t="s">
        <v>206</v>
      </c>
      <c r="G171" s="35">
        <f>IF(F171="1 - Rara vez",1,IF(F171="2 - Improbable",2,IF(F171="3 - Posible",3,IF(F171="4 - Probable",4,IF(F171="5 - Casi seguro",5,IF(F171="1 - Baja",6,IF(F171="2 - Media",7,IF(F171="3 - Alta",8,IF(F171="Seleccione",0)))))))))</f>
        <v>3</v>
      </c>
      <c r="H171" s="283" t="s">
        <v>221</v>
      </c>
      <c r="I171" s="35">
        <f>IF(H171="1 -Insignificante",1,IF(H171="2 -Menor",2,IF(H171="3 -Moderado",3,IF(H171="5 -Moderado",6,IF(H171="4 -Mayor",4,IF(H171="10 -Mayor",7,IF(H171="5 -Catastrófico",5,IF(H171="20 -Catastrófico",8,IF(H171="1 - Mínimo/Leve",9,IF(H171="2 - Importante",10,IF(H171="3 - Fuerte",11,IF(H171="Seleccione",0))))))))))))</f>
        <v>6</v>
      </c>
      <c r="J171" s="35">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87"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83" t="s">
        <v>321</v>
      </c>
      <c r="M171" s="65" t="s">
        <v>973</v>
      </c>
      <c r="N171" s="66" t="s">
        <v>225</v>
      </c>
      <c r="O171" s="35" t="s">
        <v>395</v>
      </c>
      <c r="P171" s="35" t="str">
        <f>IF($C$33="Oportunidad","NO APLICA","")</f>
        <v/>
      </c>
      <c r="Q171" s="283" t="s">
        <v>208</v>
      </c>
      <c r="R171" s="35">
        <f>IF(Q171="1 - Rara vez",1,IF(Q171="2 - Improbable",2,IF(Q171="3 - Posible",3,IF(Q171="4 - Probable",4,IF(Q171="5 - Casi seguro",5,IF(Q171="1 - Baja",6,IF(Q171="2 - Media",7,IF(Q171="3 - Alta",8,IF(Q171="NO APLICA","",IF(Q171="Seleccione",0))))))))))</f>
        <v>1</v>
      </c>
      <c r="S171" s="283" t="s">
        <v>221</v>
      </c>
      <c r="T171" s="35">
        <f>IF(S171="1 -Insignificante",1,IF(S171="2 -Menor",2,IF(S171="3 -Moderado",3,IF(S171="4 -Mayor",4,IF(S171="10 -Mayor",7,IF(S171="5 -Catastrófico",5,IF(S171="5 -Moderado",6,IF(S171="20 -Catastrófico",8,IF(S171="1 - Mínimo/Leve",9,IF(S171="2 - Importante",10,IF(S171="3 - Fuerte",11,IF(S171="NO APLICA","",IF(S171="Seleccione",0)))))))))))))</f>
        <v>6</v>
      </c>
      <c r="U171" s="35">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87"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65" t="s">
        <v>444</v>
      </c>
      <c r="X171" s="138">
        <v>46043</v>
      </c>
      <c r="Y171" s="138">
        <v>46382</v>
      </c>
      <c r="Z171" s="80" t="s">
        <v>706</v>
      </c>
      <c r="AA171" s="283" t="s">
        <v>505</v>
      </c>
    </row>
    <row r="172" spans="1:27" ht="67.5" customHeight="1" x14ac:dyDescent="0.25">
      <c r="A172" s="319"/>
      <c r="B172" s="372"/>
      <c r="C172" s="284"/>
      <c r="D172" s="163" t="s">
        <v>972</v>
      </c>
      <c r="E172" s="286"/>
      <c r="F172" s="284"/>
      <c r="G172" s="35"/>
      <c r="H172" s="284"/>
      <c r="I172" s="35"/>
      <c r="J172" s="35"/>
      <c r="K172" s="287"/>
      <c r="L172" s="284"/>
      <c r="M172" s="65" t="s">
        <v>974</v>
      </c>
      <c r="N172" s="66" t="s">
        <v>225</v>
      </c>
      <c r="O172" s="35" t="s">
        <v>395</v>
      </c>
      <c r="P172" s="35" t="str">
        <f t="shared" ref="O172:P175" si="26">IF($C$33="Oportunidad","NO APLICA","")</f>
        <v/>
      </c>
      <c r="Q172" s="284"/>
      <c r="R172" s="35"/>
      <c r="S172" s="284"/>
      <c r="T172" s="35"/>
      <c r="U172" s="35"/>
      <c r="V172" s="287"/>
      <c r="W172" s="65" t="s">
        <v>444</v>
      </c>
      <c r="X172" s="138">
        <v>46043</v>
      </c>
      <c r="Y172" s="138">
        <v>46382</v>
      </c>
      <c r="Z172" s="80" t="s">
        <v>706</v>
      </c>
      <c r="AA172" s="284"/>
    </row>
    <row r="173" spans="1:27" x14ac:dyDescent="0.25">
      <c r="A173" s="319"/>
      <c r="B173" s="372"/>
      <c r="C173" s="284"/>
      <c r="D173" s="164"/>
      <c r="E173" s="286"/>
      <c r="F173" s="284"/>
      <c r="G173" s="35"/>
      <c r="H173" s="284"/>
      <c r="I173" s="35"/>
      <c r="J173" s="35"/>
      <c r="K173" s="287"/>
      <c r="L173" s="284"/>
      <c r="M173" s="65"/>
      <c r="N173" s="66" t="s">
        <v>218</v>
      </c>
      <c r="O173" s="35" t="str">
        <f t="shared" si="26"/>
        <v/>
      </c>
      <c r="P173" s="35" t="str">
        <f t="shared" si="26"/>
        <v/>
      </c>
      <c r="Q173" s="284"/>
      <c r="R173" s="35"/>
      <c r="S173" s="284"/>
      <c r="T173" s="35"/>
      <c r="U173" s="35"/>
      <c r="V173" s="287"/>
      <c r="W173" s="65"/>
      <c r="X173" s="80"/>
      <c r="Y173" s="80"/>
      <c r="Z173" s="65"/>
      <c r="AA173" s="284"/>
    </row>
    <row r="174" spans="1:27" x14ac:dyDescent="0.25">
      <c r="A174" s="319"/>
      <c r="B174" s="372"/>
      <c r="C174" s="284"/>
      <c r="D174" s="164"/>
      <c r="E174" s="286"/>
      <c r="F174" s="284"/>
      <c r="G174" s="35"/>
      <c r="H174" s="284"/>
      <c r="I174" s="35"/>
      <c r="J174" s="35"/>
      <c r="K174" s="287"/>
      <c r="L174" s="284"/>
      <c r="M174" s="65"/>
      <c r="N174" s="66" t="s">
        <v>218</v>
      </c>
      <c r="O174" s="35" t="str">
        <f t="shared" si="26"/>
        <v/>
      </c>
      <c r="P174" s="35" t="str">
        <f t="shared" si="26"/>
        <v/>
      </c>
      <c r="Q174" s="284"/>
      <c r="R174" s="35"/>
      <c r="S174" s="284"/>
      <c r="T174" s="35"/>
      <c r="U174" s="35"/>
      <c r="V174" s="287"/>
      <c r="W174" s="65"/>
      <c r="X174" s="80"/>
      <c r="Y174" s="80"/>
      <c r="Z174" s="65"/>
      <c r="AA174" s="284"/>
    </row>
    <row r="175" spans="1:27" x14ac:dyDescent="0.25">
      <c r="A175" s="319"/>
      <c r="B175" s="373"/>
      <c r="C175" s="285"/>
      <c r="D175" s="164"/>
      <c r="E175" s="286"/>
      <c r="F175" s="285"/>
      <c r="G175" s="35"/>
      <c r="H175" s="285"/>
      <c r="I175" s="35"/>
      <c r="J175" s="35"/>
      <c r="K175" s="287"/>
      <c r="L175" s="285"/>
      <c r="M175" s="65"/>
      <c r="N175" s="66" t="s">
        <v>218</v>
      </c>
      <c r="O175" s="35" t="str">
        <f t="shared" si="26"/>
        <v/>
      </c>
      <c r="P175" s="35" t="str">
        <f t="shared" si="26"/>
        <v/>
      </c>
      <c r="Q175" s="285"/>
      <c r="R175" s="35"/>
      <c r="S175" s="285"/>
      <c r="T175" s="35"/>
      <c r="U175" s="35"/>
      <c r="V175" s="287"/>
      <c r="W175" s="65"/>
      <c r="X175" s="80"/>
      <c r="Y175" s="80"/>
      <c r="Z175" s="65"/>
      <c r="AA175" s="285"/>
    </row>
    <row r="176" spans="1:27" ht="135.75" customHeight="1" x14ac:dyDescent="0.25">
      <c r="A176" s="319">
        <v>32</v>
      </c>
      <c r="B176" s="371" t="s">
        <v>1074</v>
      </c>
      <c r="C176" s="283" t="s">
        <v>333</v>
      </c>
      <c r="D176" s="189" t="s">
        <v>1075</v>
      </c>
      <c r="E176" s="286" t="s">
        <v>1078</v>
      </c>
      <c r="F176" s="283" t="s">
        <v>206</v>
      </c>
      <c r="G176" s="35">
        <f>IF(F176="1 - Rara vez",1,IF(F176="2 - Improbable",2,IF(F176="3 - Posible",3,IF(F176="4 - Probable",4,IF(F176="5 - Casi seguro",5,IF(F176="1 - Baja",6,IF(F176="2 - Media",7,IF(F176="3 - Alta",8,IF(F176="Seleccione",0)))))))))</f>
        <v>3</v>
      </c>
      <c r="H176" s="283" t="s">
        <v>222</v>
      </c>
      <c r="I176" s="35">
        <f>IF(H176="1 -Insignificante",1,IF(H176="2 -Menor",2,IF(H176="3 -Moderado",3,IF(H176="5 -Moderado",6,IF(H176="4 -Mayor",4,IF(H176="10 -Mayor",7,IF(H176="5 -Catastrófico",5,IF(H176="20 -Catastrófico",8,IF(H176="1 - Mínimo/Leve",9,IF(H176="2 - Importante",10,IF(H176="3 - Fuerte",11,IF(H176="Seleccione",0))))))))))))</f>
        <v>7</v>
      </c>
      <c r="J176" s="35">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87"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83" t="s">
        <v>321</v>
      </c>
      <c r="M176" s="188" t="s">
        <v>1079</v>
      </c>
      <c r="N176" s="66" t="s">
        <v>225</v>
      </c>
      <c r="O176" s="35" t="s">
        <v>395</v>
      </c>
      <c r="P176" s="35" t="str">
        <f>IF($C$33="Oportunidad","NO APLICA","")</f>
        <v/>
      </c>
      <c r="Q176" s="283" t="s">
        <v>208</v>
      </c>
      <c r="R176" s="35">
        <f>IF(Q176="1 - Rara vez",1,IF(Q176="2 - Improbable",2,IF(Q176="3 - Posible",3,IF(Q176="4 - Probable",4,IF(Q176="5 - Casi seguro",5,IF(Q176="1 - Baja",6,IF(Q176="2 - Media",7,IF(Q176="3 - Alta",8,IF(Q176="NO APLICA","",IF(Q176="Seleccione",0))))))))))</f>
        <v>1</v>
      </c>
      <c r="S176" s="283" t="s">
        <v>222</v>
      </c>
      <c r="T176" s="35">
        <f>IF(S176="1 -Insignificante",1,IF(S176="2 -Menor",2,IF(S176="3 -Moderado",3,IF(S176="4 -Mayor",4,IF(S176="10 -Mayor",7,IF(S176="5 -Catastrófico",5,IF(S176="5 -Moderado",6,IF(S176="20 -Catastrófico",8,IF(S176="1 - Mínimo/Leve",9,IF(S176="2 - Importante",10,IF(S176="3 - Fuerte",11,IF(S176="NO APLICA","",IF(S176="Seleccione",0)))))))))))))</f>
        <v>7</v>
      </c>
      <c r="U176" s="35">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87"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80" t="s">
        <v>506</v>
      </c>
      <c r="X176" s="80" t="s">
        <v>417</v>
      </c>
      <c r="Y176" s="80" t="s">
        <v>417</v>
      </c>
      <c r="Z176" s="80" t="s">
        <v>507</v>
      </c>
      <c r="AA176" s="286" t="s">
        <v>511</v>
      </c>
    </row>
    <row r="177" spans="1:27" ht="77.25" customHeight="1" x14ac:dyDescent="0.25">
      <c r="A177" s="319"/>
      <c r="B177" s="372"/>
      <c r="C177" s="284"/>
      <c r="D177" s="188" t="s">
        <v>1076</v>
      </c>
      <c r="E177" s="286"/>
      <c r="F177" s="284"/>
      <c r="G177" s="35"/>
      <c r="H177" s="284"/>
      <c r="I177" s="35"/>
      <c r="J177" s="35"/>
      <c r="K177" s="287"/>
      <c r="L177" s="284"/>
      <c r="M177" s="188" t="s">
        <v>1080</v>
      </c>
      <c r="N177" s="66" t="s">
        <v>225</v>
      </c>
      <c r="O177" s="35" t="s">
        <v>395</v>
      </c>
      <c r="P177" s="35" t="str">
        <f t="shared" ref="O177:P180" si="27">IF($C$33="Oportunidad","NO APLICA","")</f>
        <v/>
      </c>
      <c r="Q177" s="284"/>
      <c r="R177" s="35"/>
      <c r="S177" s="284"/>
      <c r="T177" s="35"/>
      <c r="U177" s="35"/>
      <c r="V177" s="287"/>
      <c r="W177" s="80" t="s">
        <v>508</v>
      </c>
      <c r="X177" s="80" t="s">
        <v>417</v>
      </c>
      <c r="Y177" s="80" t="s">
        <v>417</v>
      </c>
      <c r="Z177" s="80" t="s">
        <v>509</v>
      </c>
      <c r="AA177" s="286"/>
    </row>
    <row r="178" spans="1:27" ht="172.5" customHeight="1" x14ac:dyDescent="0.25">
      <c r="A178" s="319"/>
      <c r="B178" s="372"/>
      <c r="C178" s="284"/>
      <c r="D178" s="65" t="s">
        <v>1077</v>
      </c>
      <c r="E178" s="286"/>
      <c r="F178" s="284"/>
      <c r="G178" s="35"/>
      <c r="H178" s="284"/>
      <c r="I178" s="35"/>
      <c r="J178" s="35"/>
      <c r="K178" s="287"/>
      <c r="L178" s="284"/>
      <c r="M178" s="188" t="s">
        <v>1081</v>
      </c>
      <c r="N178" s="66" t="s">
        <v>225</v>
      </c>
      <c r="O178" s="35" t="s">
        <v>395</v>
      </c>
      <c r="P178" s="35" t="str">
        <f t="shared" si="27"/>
        <v/>
      </c>
      <c r="Q178" s="284"/>
      <c r="R178" s="35"/>
      <c r="S178" s="284"/>
      <c r="T178" s="35"/>
      <c r="U178" s="35"/>
      <c r="V178" s="287"/>
      <c r="W178" s="188" t="s">
        <v>1082</v>
      </c>
      <c r="X178" s="80" t="s">
        <v>417</v>
      </c>
      <c r="Y178" s="80" t="s">
        <v>417</v>
      </c>
      <c r="Z178" s="80" t="s">
        <v>510</v>
      </c>
      <c r="AA178" s="286"/>
    </row>
    <row r="179" spans="1:27" x14ac:dyDescent="0.25">
      <c r="A179" s="319"/>
      <c r="B179" s="372"/>
      <c r="C179" s="284"/>
      <c r="D179" s="80"/>
      <c r="E179" s="286"/>
      <c r="F179" s="284"/>
      <c r="G179" s="35"/>
      <c r="H179" s="284"/>
      <c r="I179" s="35"/>
      <c r="J179" s="35"/>
      <c r="K179" s="287"/>
      <c r="L179" s="284"/>
      <c r="M179" s="65"/>
      <c r="N179" s="66" t="s">
        <v>218</v>
      </c>
      <c r="O179" s="35" t="str">
        <f t="shared" si="27"/>
        <v/>
      </c>
      <c r="P179" s="35" t="str">
        <f t="shared" si="27"/>
        <v/>
      </c>
      <c r="Q179" s="284"/>
      <c r="R179" s="35"/>
      <c r="S179" s="284"/>
      <c r="T179" s="35"/>
      <c r="U179" s="35"/>
      <c r="V179" s="287"/>
      <c r="W179" s="80"/>
      <c r="X179" s="80"/>
      <c r="Y179" s="80"/>
      <c r="Z179" s="80"/>
      <c r="AA179" s="286"/>
    </row>
    <row r="180" spans="1:27" x14ac:dyDescent="0.25">
      <c r="A180" s="319"/>
      <c r="B180" s="373"/>
      <c r="C180" s="285"/>
      <c r="D180" s="80"/>
      <c r="E180" s="286"/>
      <c r="F180" s="285"/>
      <c r="G180" s="35"/>
      <c r="H180" s="285"/>
      <c r="I180" s="35"/>
      <c r="J180" s="35"/>
      <c r="K180" s="287"/>
      <c r="L180" s="285"/>
      <c r="M180" s="65"/>
      <c r="N180" s="66" t="s">
        <v>218</v>
      </c>
      <c r="O180" s="35" t="str">
        <f t="shared" si="27"/>
        <v/>
      </c>
      <c r="P180" s="35" t="str">
        <f t="shared" si="27"/>
        <v/>
      </c>
      <c r="Q180" s="285"/>
      <c r="R180" s="35"/>
      <c r="S180" s="285"/>
      <c r="T180" s="35"/>
      <c r="U180" s="35"/>
      <c r="V180" s="287"/>
      <c r="W180" s="80"/>
      <c r="X180" s="80"/>
      <c r="Y180" s="80"/>
      <c r="Z180" s="80"/>
      <c r="AA180" s="286"/>
    </row>
    <row r="181" spans="1:27" ht="87" customHeight="1" x14ac:dyDescent="0.25">
      <c r="A181" s="319">
        <v>33</v>
      </c>
      <c r="B181" s="379" t="s">
        <v>1211</v>
      </c>
      <c r="C181" s="283" t="s">
        <v>333</v>
      </c>
      <c r="D181" s="234" t="s">
        <v>1092</v>
      </c>
      <c r="E181" s="286" t="s">
        <v>1093</v>
      </c>
      <c r="F181" s="283" t="s">
        <v>206</v>
      </c>
      <c r="G181" s="35">
        <f>IF(F181="1 - Rara vez",1,IF(F181="2 - Improbable",2,IF(F181="3 - Posible",3,IF(F181="4 - Probable",4,IF(F181="5 - Casi seguro",5,IF(F181="1 - Baja",6,IF(F181="2 - Media",7,IF(F181="3 - Alta",8,IF(F181="Seleccione",0)))))))))</f>
        <v>3</v>
      </c>
      <c r="H181" s="283" t="s">
        <v>223</v>
      </c>
      <c r="I181" s="35">
        <f>IF(H181="1 -Insignificante",1,IF(H181="2 -Menor",2,IF(H181="3 -Moderado",3,IF(H181="5 -Moderado",6,IF(H181="4 -Mayor",4,IF(H181="10 -Mayor",7,IF(H181="5 -Catastrófico",5,IF(H181="20 -Catastrófico",8,IF(H181="1 - Mínimo/Leve",9,IF(H181="2 - Importante",10,IF(H181="3 - Fuerte",11,IF(H181="Seleccione",0))))))))))))</f>
        <v>8</v>
      </c>
      <c r="J181" s="35">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87"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83" t="s">
        <v>321</v>
      </c>
      <c r="M181" s="109" t="s">
        <v>1094</v>
      </c>
      <c r="N181" s="66" t="s">
        <v>225</v>
      </c>
      <c r="O181" s="35" t="s">
        <v>395</v>
      </c>
      <c r="P181" s="35"/>
      <c r="Q181" s="283" t="s">
        <v>206</v>
      </c>
      <c r="R181" s="35">
        <f>IF(Q181="1 - Rara vez",1,IF(Q181="2 - Improbable",2,IF(Q181="3 - Posible",3,IF(Q181="4 - Probable",4,IF(Q181="5 - Casi seguro",5,IF(Q181="1 - Baja",6,IF(Q181="2 - Media",7,IF(Q181="3 - Alta",8,IF(Q181="NO APLICA","",IF(Q181="Seleccione",0))))))))))</f>
        <v>3</v>
      </c>
      <c r="S181" s="283" t="s">
        <v>222</v>
      </c>
      <c r="T181" s="35">
        <f>IF(S181="1 -Insignificante",1,IF(S181="2 -Menor",2,IF(S181="3 -Moderado",3,IF(S181="4 -Mayor",4,IF(S181="10 -Mayor",7,IF(S181="5 -Catastrófico",5,IF(S181="5 -Moderado",6,IF(S181="20 -Catastrófico",8,IF(S181="1 - Mínimo/Leve",9,IF(S181="2 - Importante",10,IF(S181="3 - Fuerte",11,IF(S181="NO APLICA","",IF(S181="Seleccione",0)))))))))))))</f>
        <v>7</v>
      </c>
      <c r="U181" s="35">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33</v>
      </c>
      <c r="V181" s="287"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ALTA</v>
      </c>
      <c r="W181" s="234" t="s">
        <v>1095</v>
      </c>
      <c r="X181" s="229">
        <v>46051</v>
      </c>
      <c r="Y181" s="229">
        <v>46376</v>
      </c>
      <c r="Z181" s="234" t="s">
        <v>988</v>
      </c>
      <c r="AA181" s="514" t="s">
        <v>1096</v>
      </c>
    </row>
    <row r="182" spans="1:27" ht="15.75" x14ac:dyDescent="0.25">
      <c r="A182" s="319"/>
      <c r="B182" s="380"/>
      <c r="C182" s="284"/>
      <c r="D182" s="202"/>
      <c r="E182" s="324"/>
      <c r="F182" s="284"/>
      <c r="G182" s="35"/>
      <c r="H182" s="284"/>
      <c r="I182" s="35"/>
      <c r="J182" s="35"/>
      <c r="K182" s="287"/>
      <c r="L182" s="284"/>
      <c r="M182" s="109"/>
      <c r="N182" s="66" t="s">
        <v>218</v>
      </c>
      <c r="O182" s="35"/>
      <c r="P182" s="35"/>
      <c r="Q182" s="284"/>
      <c r="R182" s="35"/>
      <c r="S182" s="284"/>
      <c r="T182" s="35"/>
      <c r="U182" s="35"/>
      <c r="V182" s="287"/>
      <c r="W182" s="225"/>
      <c r="X182" s="235"/>
      <c r="Y182" s="235"/>
      <c r="Z182" s="225"/>
      <c r="AA182" s="514"/>
    </row>
    <row r="183" spans="1:27" ht="15.75" x14ac:dyDescent="0.25">
      <c r="A183" s="319"/>
      <c r="B183" s="380"/>
      <c r="C183" s="284"/>
      <c r="D183" s="202"/>
      <c r="E183" s="324"/>
      <c r="F183" s="284"/>
      <c r="G183" s="35"/>
      <c r="H183" s="284"/>
      <c r="I183" s="35"/>
      <c r="J183" s="35"/>
      <c r="K183" s="287"/>
      <c r="L183" s="284"/>
      <c r="M183" s="65"/>
      <c r="N183" s="66" t="s">
        <v>218</v>
      </c>
      <c r="O183" s="35" t="str">
        <f t="shared" ref="O183:P185" si="28">IF($C$33="Oportunidad","NO APLICA","")</f>
        <v/>
      </c>
      <c r="P183" s="35" t="str">
        <f t="shared" si="28"/>
        <v/>
      </c>
      <c r="Q183" s="284"/>
      <c r="R183" s="35"/>
      <c r="S183" s="284"/>
      <c r="T183" s="35"/>
      <c r="U183" s="35"/>
      <c r="V183" s="287"/>
      <c r="W183" s="225"/>
      <c r="X183" s="235"/>
      <c r="Y183" s="235"/>
      <c r="Z183" s="225"/>
      <c r="AA183" s="514"/>
    </row>
    <row r="184" spans="1:27" ht="15.75" x14ac:dyDescent="0.25">
      <c r="A184" s="319"/>
      <c r="B184" s="380"/>
      <c r="C184" s="284"/>
      <c r="D184" s="202"/>
      <c r="E184" s="324"/>
      <c r="F184" s="284"/>
      <c r="G184" s="35"/>
      <c r="H184" s="284"/>
      <c r="I184" s="35"/>
      <c r="J184" s="35"/>
      <c r="K184" s="287"/>
      <c r="L184" s="284"/>
      <c r="M184" s="65"/>
      <c r="N184" s="66" t="s">
        <v>218</v>
      </c>
      <c r="O184" s="35" t="str">
        <f t="shared" si="28"/>
        <v/>
      </c>
      <c r="P184" s="35" t="str">
        <f t="shared" si="28"/>
        <v/>
      </c>
      <c r="Q184" s="284"/>
      <c r="R184" s="35"/>
      <c r="S184" s="284"/>
      <c r="T184" s="35"/>
      <c r="U184" s="35"/>
      <c r="V184" s="287"/>
      <c r="W184" s="225"/>
      <c r="X184" s="235"/>
      <c r="Y184" s="235"/>
      <c r="Z184" s="225"/>
      <c r="AA184" s="514"/>
    </row>
    <row r="185" spans="1:27" ht="15.75" x14ac:dyDescent="0.25">
      <c r="A185" s="319"/>
      <c r="B185" s="381"/>
      <c r="C185" s="285"/>
      <c r="D185" s="202"/>
      <c r="E185" s="324"/>
      <c r="F185" s="285"/>
      <c r="G185" s="35"/>
      <c r="H185" s="285"/>
      <c r="I185" s="35"/>
      <c r="J185" s="35"/>
      <c r="K185" s="287"/>
      <c r="L185" s="285"/>
      <c r="M185" s="65"/>
      <c r="N185" s="66" t="s">
        <v>218</v>
      </c>
      <c r="O185" s="35" t="str">
        <f t="shared" si="28"/>
        <v/>
      </c>
      <c r="P185" s="35" t="str">
        <f t="shared" si="28"/>
        <v/>
      </c>
      <c r="Q185" s="285"/>
      <c r="R185" s="35"/>
      <c r="S185" s="285"/>
      <c r="T185" s="35"/>
      <c r="U185" s="35"/>
      <c r="V185" s="287"/>
      <c r="W185" s="225"/>
      <c r="X185" s="235"/>
      <c r="Y185" s="235"/>
      <c r="Z185" s="225"/>
      <c r="AA185" s="514"/>
    </row>
    <row r="186" spans="1:27" ht="111.75" customHeight="1" x14ac:dyDescent="0.25">
      <c r="A186" s="319">
        <v>34</v>
      </c>
      <c r="B186" s="371" t="s">
        <v>527</v>
      </c>
      <c r="C186" s="283" t="s">
        <v>333</v>
      </c>
      <c r="D186" s="120" t="s">
        <v>758</v>
      </c>
      <c r="E186" s="286" t="s">
        <v>515</v>
      </c>
      <c r="F186" s="283" t="s">
        <v>206</v>
      </c>
      <c r="G186" s="35">
        <f>IF(F186="1 - Rara vez",1,IF(F186="2 - Improbable",2,IF(F186="3 - Posible",3,IF(F186="4 - Probable",4,IF(F186="5 - Casi seguro",5,IF(F186="1 - Baja",6,IF(F186="2 - Media",7,IF(F186="3 - Alta",8,IF(F186="Seleccione",0)))))))))</f>
        <v>3</v>
      </c>
      <c r="H186" s="283" t="s">
        <v>223</v>
      </c>
      <c r="I186" s="35">
        <f>IF(H186="1 -Insignificante",1,IF(H186="2 -Menor",2,IF(H186="3 -Moderado",3,IF(H186="5 -Moderado",6,IF(H186="4 -Mayor",4,IF(H186="10 -Mayor",7,IF(H186="5 -Catastrófico",5,IF(H186="20 -Catastrófico",8,IF(H186="1 - Mínimo/Leve",9,IF(H186="2 - Importante",10,IF(H186="3 - Fuerte",11,IF(H186="Seleccione",0))))))))))))</f>
        <v>8</v>
      </c>
      <c r="J186" s="35">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87"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83" t="s">
        <v>320</v>
      </c>
      <c r="M186" s="65" t="s">
        <v>759</v>
      </c>
      <c r="N186" s="66" t="s">
        <v>225</v>
      </c>
      <c r="O186" s="35" t="s">
        <v>395</v>
      </c>
      <c r="P186" s="35" t="str">
        <f>IF($C$33="Oportunidad","NO APLICA","")</f>
        <v/>
      </c>
      <c r="Q186" s="283" t="s">
        <v>208</v>
      </c>
      <c r="R186" s="35">
        <f>IF(Q186="1 - Rara vez",1,IF(Q186="2 - Improbable",2,IF(Q186="3 - Posible",3,IF(Q186="4 - Probable",4,IF(Q186="5 - Casi seguro",5,IF(Q186="1 - Baja",6,IF(Q186="2 - Media",7,IF(Q186="3 - Alta",8,IF(Q186="NO APLICA","",IF(Q186="Seleccione",0))))))))))</f>
        <v>1</v>
      </c>
      <c r="S186" s="283" t="s">
        <v>222</v>
      </c>
      <c r="T186" s="35">
        <f>IF(S186="1 -Insignificante",1,IF(S186="2 -Menor",2,IF(S186="3 -Moderado",3,IF(S186="4 -Mayor",4,IF(S186="10 -Mayor",7,IF(S186="5 -Catastrófico",5,IF(S186="5 -Moderado",6,IF(S186="20 -Catastrófico",8,IF(S186="1 - Mínimo/Leve",9,IF(S186="2 - Importante",10,IF(S186="3 - Fuerte",11,IF(S186="NO APLICA","",IF(S186="Seleccione",0)))))))))))))</f>
        <v>7</v>
      </c>
      <c r="U186" s="35">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287"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80" t="s">
        <v>518</v>
      </c>
      <c r="X186" s="80" t="s">
        <v>465</v>
      </c>
      <c r="Y186" s="80" t="s">
        <v>466</v>
      </c>
      <c r="Z186" s="80" t="s">
        <v>519</v>
      </c>
      <c r="AA186" s="286" t="s">
        <v>526</v>
      </c>
    </row>
    <row r="187" spans="1:27" ht="93" customHeight="1" x14ac:dyDescent="0.25">
      <c r="A187" s="319"/>
      <c r="B187" s="372"/>
      <c r="C187" s="284"/>
      <c r="D187" s="120" t="s">
        <v>514</v>
      </c>
      <c r="E187" s="286"/>
      <c r="F187" s="284"/>
      <c r="G187" s="35"/>
      <c r="H187" s="284"/>
      <c r="I187" s="35"/>
      <c r="J187" s="35"/>
      <c r="K187" s="287"/>
      <c r="L187" s="284"/>
      <c r="M187" s="65" t="s">
        <v>757</v>
      </c>
      <c r="N187" s="66" t="s">
        <v>225</v>
      </c>
      <c r="O187" s="35" t="s">
        <v>395</v>
      </c>
      <c r="P187" s="35" t="str">
        <f t="shared" ref="P187:P190" si="29">IF($C$33="Oportunidad","NO APLICA","")</f>
        <v/>
      </c>
      <c r="Q187" s="284"/>
      <c r="R187" s="35"/>
      <c r="S187" s="284"/>
      <c r="T187" s="35"/>
      <c r="U187" s="35"/>
      <c r="V187" s="287"/>
      <c r="W187" s="80" t="s">
        <v>520</v>
      </c>
      <c r="X187" s="80" t="s">
        <v>465</v>
      </c>
      <c r="Y187" s="80" t="s">
        <v>466</v>
      </c>
      <c r="Z187" s="80" t="s">
        <v>521</v>
      </c>
      <c r="AA187" s="286"/>
    </row>
    <row r="188" spans="1:27" ht="105" customHeight="1" x14ac:dyDescent="0.25">
      <c r="A188" s="319"/>
      <c r="B188" s="372"/>
      <c r="C188" s="284"/>
      <c r="D188" s="322" t="s">
        <v>1170</v>
      </c>
      <c r="E188" s="286"/>
      <c r="F188" s="284"/>
      <c r="G188" s="35"/>
      <c r="H188" s="284"/>
      <c r="I188" s="35"/>
      <c r="J188" s="35"/>
      <c r="K188" s="287"/>
      <c r="L188" s="284"/>
      <c r="M188" s="65" t="s">
        <v>516</v>
      </c>
      <c r="N188" s="66" t="s">
        <v>226</v>
      </c>
      <c r="O188" s="35"/>
      <c r="P188" s="35" t="s">
        <v>395</v>
      </c>
      <c r="Q188" s="284"/>
      <c r="R188" s="35"/>
      <c r="S188" s="284"/>
      <c r="T188" s="35"/>
      <c r="U188" s="35"/>
      <c r="V188" s="287"/>
      <c r="W188" s="80" t="s">
        <v>522</v>
      </c>
      <c r="X188" s="80" t="s">
        <v>465</v>
      </c>
      <c r="Y188" s="80" t="s">
        <v>466</v>
      </c>
      <c r="Z188" s="80" t="s">
        <v>523</v>
      </c>
      <c r="AA188" s="286"/>
    </row>
    <row r="189" spans="1:27" ht="97.5" customHeight="1" x14ac:dyDescent="0.25">
      <c r="A189" s="319"/>
      <c r="B189" s="372"/>
      <c r="C189" s="284"/>
      <c r="D189" s="323"/>
      <c r="E189" s="286"/>
      <c r="F189" s="284"/>
      <c r="G189" s="35"/>
      <c r="H189" s="284"/>
      <c r="I189" s="35"/>
      <c r="J189" s="35"/>
      <c r="K189" s="287"/>
      <c r="L189" s="284"/>
      <c r="M189" s="65" t="s">
        <v>517</v>
      </c>
      <c r="N189" s="66" t="s">
        <v>225</v>
      </c>
      <c r="O189" s="35" t="s">
        <v>395</v>
      </c>
      <c r="P189" s="35"/>
      <c r="Q189" s="284"/>
      <c r="R189" s="35"/>
      <c r="S189" s="284"/>
      <c r="T189" s="35"/>
      <c r="U189" s="35"/>
      <c r="V189" s="287"/>
      <c r="W189" s="80" t="s">
        <v>524</v>
      </c>
      <c r="X189" s="80" t="s">
        <v>465</v>
      </c>
      <c r="Y189" s="80" t="s">
        <v>466</v>
      </c>
      <c r="Z189" s="80" t="s">
        <v>525</v>
      </c>
      <c r="AA189" s="286"/>
    </row>
    <row r="190" spans="1:27" x14ac:dyDescent="0.25">
      <c r="A190" s="319"/>
      <c r="B190" s="373"/>
      <c r="C190" s="285"/>
      <c r="D190" s="80"/>
      <c r="E190" s="286"/>
      <c r="F190" s="285"/>
      <c r="G190" s="35"/>
      <c r="H190" s="285"/>
      <c r="I190" s="35"/>
      <c r="J190" s="35"/>
      <c r="K190" s="287"/>
      <c r="L190" s="285"/>
      <c r="M190" s="65"/>
      <c r="N190" s="66" t="s">
        <v>218</v>
      </c>
      <c r="O190" s="35"/>
      <c r="P190" s="35" t="str">
        <f t="shared" si="29"/>
        <v/>
      </c>
      <c r="Q190" s="285"/>
      <c r="R190" s="35"/>
      <c r="S190" s="285"/>
      <c r="T190" s="35"/>
      <c r="U190" s="35"/>
      <c r="V190" s="287"/>
      <c r="W190" s="97"/>
      <c r="X190" s="141"/>
      <c r="Y190" s="141"/>
      <c r="Z190" s="141"/>
      <c r="AA190" s="286"/>
    </row>
    <row r="191" spans="1:27" ht="178.5" customHeight="1" x14ac:dyDescent="0.25">
      <c r="A191" s="319">
        <v>35</v>
      </c>
      <c r="B191" s="371" t="s">
        <v>760</v>
      </c>
      <c r="C191" s="283" t="s">
        <v>333</v>
      </c>
      <c r="D191" s="80" t="s">
        <v>513</v>
      </c>
      <c r="E191" s="274" t="s">
        <v>529</v>
      </c>
      <c r="F191" s="283" t="s">
        <v>208</v>
      </c>
      <c r="G191" s="35">
        <f>IF(F191="1 - Rara vez",1,IF(F191="2 - Improbable",2,IF(F191="3 - Posible",3,IF(F191="4 - Probable",4,IF(F191="5 - Casi seguro",5,IF(F191="1 - Baja",6,IF(F191="2 - Media",7,IF(F191="3 - Alta",8,IF(F191="Seleccione",0)))))))))</f>
        <v>1</v>
      </c>
      <c r="H191" s="283" t="s">
        <v>221</v>
      </c>
      <c r="I191" s="35">
        <f>IF(H191="1 -Insignificante",1,IF(H191="2 -Menor",2,IF(H191="3 -Moderado",3,IF(H191="5 -Moderado",6,IF(H191="4 -Mayor",4,IF(H191="10 -Mayor",7,IF(H191="5 -Catastrófico",5,IF(H191="20 -Catastrófico",8,IF(H191="1 - Mínimo/Leve",9,IF(H191="2 - Importante",10,IF(H191="3 - Fuerte",11,IF(H191="Seleccione",0))))))))))))</f>
        <v>6</v>
      </c>
      <c r="J191" s="35">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87"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83" t="s">
        <v>321</v>
      </c>
      <c r="M191" s="125" t="s">
        <v>1171</v>
      </c>
      <c r="N191" s="66" t="s">
        <v>225</v>
      </c>
      <c r="O191" s="35" t="s">
        <v>395</v>
      </c>
      <c r="P191" s="35" t="str">
        <f>IF($C$33="Oportunidad","NO APLICA","")</f>
        <v/>
      </c>
      <c r="Q191" s="283" t="s">
        <v>208</v>
      </c>
      <c r="R191" s="35">
        <f>IF(Q191="1 - Rara vez",1,IF(Q191="2 - Improbable",2,IF(Q191="3 - Posible",3,IF(Q191="4 - Probable",4,IF(Q191="5 - Casi seguro",5,IF(Q191="1 - Baja",6,IF(Q191="2 - Media",7,IF(Q191="3 - Alta",8,IF(Q191="NO APLICA","",IF(Q191="Seleccione",0))))))))))</f>
        <v>1</v>
      </c>
      <c r="S191" s="283" t="s">
        <v>221</v>
      </c>
      <c r="T191" s="35">
        <f>IF(S191="1 -Insignificante",1,IF(S191="2 -Menor",2,IF(S191="3 -Moderado",3,IF(S191="4 -Mayor",4,IF(S191="10 -Mayor",7,IF(S191="5 -Catastrófico",5,IF(S191="5 -Moderado",6,IF(S191="20 -Catastrófico",8,IF(S191="1 - Mínimo/Leve",9,IF(S191="2 - Importante",10,IF(S191="3 - Fuerte",11,IF(S191="NO APLICA","",IF(S191="Seleccione",0)))))))))))))</f>
        <v>6</v>
      </c>
      <c r="U191" s="35">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87"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125" t="s">
        <v>530</v>
      </c>
      <c r="X191" s="176" t="s">
        <v>465</v>
      </c>
      <c r="Y191" s="176" t="s">
        <v>466</v>
      </c>
      <c r="Z191" s="125" t="s">
        <v>531</v>
      </c>
      <c r="AA191" s="291" t="s">
        <v>532</v>
      </c>
    </row>
    <row r="192" spans="1:27" ht="111.75" customHeight="1" x14ac:dyDescent="0.25">
      <c r="A192" s="319"/>
      <c r="B192" s="372"/>
      <c r="C192" s="284"/>
      <c r="D192" s="65" t="s">
        <v>761</v>
      </c>
      <c r="E192" s="275"/>
      <c r="F192" s="284"/>
      <c r="G192" s="35"/>
      <c r="H192" s="284"/>
      <c r="I192" s="35"/>
      <c r="J192" s="35"/>
      <c r="K192" s="287"/>
      <c r="L192" s="284"/>
      <c r="M192" s="125" t="s">
        <v>1172</v>
      </c>
      <c r="N192" s="66" t="s">
        <v>225</v>
      </c>
      <c r="O192" s="35" t="s">
        <v>395</v>
      </c>
      <c r="P192" s="35" t="str">
        <f t="shared" ref="O192:P195" si="30">IF($C$33="Oportunidad","NO APLICA","")</f>
        <v/>
      </c>
      <c r="Q192" s="284"/>
      <c r="R192" s="35"/>
      <c r="S192" s="284"/>
      <c r="T192" s="35"/>
      <c r="U192" s="35"/>
      <c r="V192" s="287"/>
      <c r="W192" s="125" t="s">
        <v>530</v>
      </c>
      <c r="X192" s="176" t="s">
        <v>465</v>
      </c>
      <c r="Y192" s="176" t="s">
        <v>466</v>
      </c>
      <c r="Z192" s="125" t="s">
        <v>1173</v>
      </c>
      <c r="AA192" s="289"/>
    </row>
    <row r="193" spans="1:27" x14ac:dyDescent="0.25">
      <c r="A193" s="319"/>
      <c r="B193" s="372"/>
      <c r="C193" s="284"/>
      <c r="D193" s="80"/>
      <c r="E193" s="275"/>
      <c r="F193" s="284"/>
      <c r="G193" s="35"/>
      <c r="H193" s="284"/>
      <c r="I193" s="35"/>
      <c r="J193" s="35"/>
      <c r="K193" s="287"/>
      <c r="L193" s="284"/>
      <c r="M193" s="65"/>
      <c r="N193" s="66" t="s">
        <v>218</v>
      </c>
      <c r="O193" s="35" t="str">
        <f t="shared" si="30"/>
        <v/>
      </c>
      <c r="P193" s="35" t="str">
        <f t="shared" si="30"/>
        <v/>
      </c>
      <c r="Q193" s="284"/>
      <c r="R193" s="35"/>
      <c r="S193" s="284"/>
      <c r="T193" s="35"/>
      <c r="U193" s="35"/>
      <c r="V193" s="287"/>
      <c r="W193" s="125"/>
      <c r="X193" s="176"/>
      <c r="Y193" s="176"/>
      <c r="Z193" s="125"/>
      <c r="AA193" s="289"/>
    </row>
    <row r="194" spans="1:27" x14ac:dyDescent="0.25">
      <c r="A194" s="319"/>
      <c r="B194" s="372"/>
      <c r="C194" s="284"/>
      <c r="D194" s="80"/>
      <c r="E194" s="275"/>
      <c r="F194" s="284"/>
      <c r="G194" s="35"/>
      <c r="H194" s="284"/>
      <c r="I194" s="35"/>
      <c r="J194" s="35"/>
      <c r="K194" s="287"/>
      <c r="L194" s="284"/>
      <c r="M194" s="65"/>
      <c r="N194" s="66" t="s">
        <v>218</v>
      </c>
      <c r="O194" s="35" t="str">
        <f t="shared" si="30"/>
        <v/>
      </c>
      <c r="P194" s="35" t="str">
        <f t="shared" si="30"/>
        <v/>
      </c>
      <c r="Q194" s="284"/>
      <c r="R194" s="35"/>
      <c r="S194" s="284"/>
      <c r="T194" s="35"/>
      <c r="U194" s="35"/>
      <c r="V194" s="287"/>
      <c r="W194" s="125"/>
      <c r="X194" s="176"/>
      <c r="Y194" s="176"/>
      <c r="Z194" s="125"/>
      <c r="AA194" s="289"/>
    </row>
    <row r="195" spans="1:27" x14ac:dyDescent="0.25">
      <c r="A195" s="319"/>
      <c r="B195" s="373"/>
      <c r="C195" s="285"/>
      <c r="D195" s="80"/>
      <c r="E195" s="276"/>
      <c r="F195" s="285"/>
      <c r="G195" s="35"/>
      <c r="H195" s="285"/>
      <c r="I195" s="35"/>
      <c r="J195" s="35"/>
      <c r="K195" s="287"/>
      <c r="L195" s="285"/>
      <c r="M195" s="65"/>
      <c r="N195" s="66" t="s">
        <v>218</v>
      </c>
      <c r="O195" s="35" t="str">
        <f t="shared" si="30"/>
        <v/>
      </c>
      <c r="P195" s="35" t="str">
        <f t="shared" si="30"/>
        <v/>
      </c>
      <c r="Q195" s="285"/>
      <c r="R195" s="35"/>
      <c r="S195" s="285"/>
      <c r="T195" s="35"/>
      <c r="U195" s="35"/>
      <c r="V195" s="287"/>
      <c r="W195" s="125"/>
      <c r="X195" s="176"/>
      <c r="Y195" s="176"/>
      <c r="Z195" s="125"/>
      <c r="AA195" s="290"/>
    </row>
    <row r="196" spans="1:27" ht="75" customHeight="1" x14ac:dyDescent="0.25">
      <c r="A196" s="319">
        <v>36</v>
      </c>
      <c r="B196" s="371" t="s">
        <v>725</v>
      </c>
      <c r="C196" s="283" t="s">
        <v>333</v>
      </c>
      <c r="D196" s="224" t="s">
        <v>1192</v>
      </c>
      <c r="E196" s="286" t="s">
        <v>1193</v>
      </c>
      <c r="F196" s="283" t="s">
        <v>208</v>
      </c>
      <c r="G196" s="35">
        <f>IF(F196="1 - Rara vez",1,IF(F196="2 - Improbable",2,IF(F196="3 - Posible",3,IF(F196="4 - Probable",4,IF(F196="5 - Casi seguro",5,IF(F196="1 - Baja",6,IF(F196="2 - Media",7,IF(F196="3 - Alta",8,IF(F196="Seleccione",0)))))))))</f>
        <v>1</v>
      </c>
      <c r="H196" s="283" t="s">
        <v>223</v>
      </c>
      <c r="I196" s="35">
        <f>IF(H196="1 -Insignificante",1,IF(H196="2 -Menor",2,IF(H196="3 -Moderado",3,IF(H196="5 -Moderado",6,IF(H196="4 -Mayor",4,IF(H196="10 -Mayor",7,IF(H196="5 -Catastrófico",5,IF(H196="20 -Catastrófico",8,IF(H196="1 - Mínimo/Leve",9,IF(H196="2 - Importante",10,IF(H196="3 - Fuerte",11,IF(H196="Seleccione",0))))))))))))</f>
        <v>8</v>
      </c>
      <c r="J196" s="35">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28</v>
      </c>
      <c r="K196" s="287"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MODERADA</v>
      </c>
      <c r="L196" s="283" t="s">
        <v>321</v>
      </c>
      <c r="M196" s="225" t="s">
        <v>1195</v>
      </c>
      <c r="N196" s="66" t="s">
        <v>225</v>
      </c>
      <c r="O196" s="35" t="s">
        <v>395</v>
      </c>
      <c r="P196" s="35" t="str">
        <f>IF($C$33="Oportunidad","NO APLICA","")</f>
        <v/>
      </c>
      <c r="Q196" s="283" t="s">
        <v>208</v>
      </c>
      <c r="R196" s="35">
        <f>IF(Q196="1 - Rara vez",1,IF(Q196="2 - Improbable",2,IF(Q196="3 - Posible",3,IF(Q196="4 - Probable",4,IF(Q196="5 - Casi seguro",5,IF(Q196="1 - Baja",6,IF(Q196="2 - Media",7,IF(Q196="3 - Alta",8,IF(Q196="NO APLICA","",IF(Q196="Seleccione",0))))))))))</f>
        <v>1</v>
      </c>
      <c r="S196" s="283" t="s">
        <v>221</v>
      </c>
      <c r="T196" s="35">
        <f>IF(S196="1 -Insignificante",1,IF(S196="2 -Menor",2,IF(S196="3 -Moderado",3,IF(S196="4 -Mayor",4,IF(S196="10 -Mayor",7,IF(S196="5 -Catastrófico",5,IF(S196="5 -Moderado",6,IF(S196="20 -Catastrófico",8,IF(S196="1 - Mínimo/Leve",9,IF(S196="2 - Importante",10,IF(S196="3 - Fuerte",11,IF(S196="NO APLICA","",IF(S196="Seleccione",0)))))))))))))</f>
        <v>6</v>
      </c>
      <c r="U196" s="35">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87"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224" t="s">
        <v>1196</v>
      </c>
      <c r="X196" s="306" t="s">
        <v>534</v>
      </c>
      <c r="Y196" s="307"/>
      <c r="Z196" s="226" t="s">
        <v>535</v>
      </c>
      <c r="AA196" s="274" t="s">
        <v>1197</v>
      </c>
    </row>
    <row r="197" spans="1:27" ht="37.5" customHeight="1" x14ac:dyDescent="0.25">
      <c r="A197" s="319"/>
      <c r="B197" s="372"/>
      <c r="C197" s="284"/>
      <c r="D197" s="224" t="s">
        <v>1194</v>
      </c>
      <c r="E197" s="286"/>
      <c r="F197" s="284"/>
      <c r="G197" s="35"/>
      <c r="H197" s="284"/>
      <c r="I197" s="35"/>
      <c r="J197" s="35"/>
      <c r="K197" s="287"/>
      <c r="L197" s="284"/>
      <c r="M197" s="65"/>
      <c r="N197" s="66" t="s">
        <v>218</v>
      </c>
      <c r="O197" s="35" t="str">
        <f t="shared" ref="O197:P200" si="31">IF($C$33="Oportunidad","NO APLICA","")</f>
        <v/>
      </c>
      <c r="P197" s="35"/>
      <c r="Q197" s="284"/>
      <c r="R197" s="35"/>
      <c r="S197" s="284"/>
      <c r="T197" s="35"/>
      <c r="U197" s="35"/>
      <c r="V197" s="287"/>
      <c r="W197" s="203"/>
      <c r="X197" s="127"/>
      <c r="Y197" s="127"/>
      <c r="Z197" s="203"/>
      <c r="AA197" s="320"/>
    </row>
    <row r="198" spans="1:27" x14ac:dyDescent="0.25">
      <c r="A198" s="319"/>
      <c r="B198" s="372"/>
      <c r="C198" s="284"/>
      <c r="D198" s="224"/>
      <c r="E198" s="286"/>
      <c r="F198" s="284"/>
      <c r="G198" s="35"/>
      <c r="H198" s="284"/>
      <c r="I198" s="35"/>
      <c r="J198" s="35"/>
      <c r="K198" s="287"/>
      <c r="L198" s="284"/>
      <c r="M198" s="65"/>
      <c r="N198" s="66" t="s">
        <v>218</v>
      </c>
      <c r="O198" s="35" t="str">
        <f t="shared" si="31"/>
        <v/>
      </c>
      <c r="P198" s="35" t="str">
        <f t="shared" si="31"/>
        <v/>
      </c>
      <c r="Q198" s="284"/>
      <c r="R198" s="35"/>
      <c r="S198" s="284"/>
      <c r="T198" s="35"/>
      <c r="U198" s="35"/>
      <c r="V198" s="287"/>
      <c r="W198" s="97"/>
      <c r="X198" s="204"/>
      <c r="Y198" s="204"/>
      <c r="Z198" s="97"/>
      <c r="AA198" s="320"/>
    </row>
    <row r="199" spans="1:27" x14ac:dyDescent="0.25">
      <c r="A199" s="319"/>
      <c r="B199" s="372"/>
      <c r="C199" s="284"/>
      <c r="D199" s="224"/>
      <c r="E199" s="286"/>
      <c r="F199" s="284"/>
      <c r="G199" s="35"/>
      <c r="H199" s="284"/>
      <c r="I199" s="35"/>
      <c r="J199" s="35"/>
      <c r="K199" s="287"/>
      <c r="L199" s="284"/>
      <c r="M199" s="65"/>
      <c r="N199" s="66" t="s">
        <v>218</v>
      </c>
      <c r="O199" s="35" t="str">
        <f t="shared" si="31"/>
        <v/>
      </c>
      <c r="P199" s="35" t="str">
        <f t="shared" si="31"/>
        <v/>
      </c>
      <c r="Q199" s="284"/>
      <c r="R199" s="35"/>
      <c r="S199" s="284"/>
      <c r="T199" s="35"/>
      <c r="U199" s="35"/>
      <c r="V199" s="287"/>
      <c r="W199" s="224"/>
      <c r="X199" s="226"/>
      <c r="Y199" s="226"/>
      <c r="Z199" s="224"/>
      <c r="AA199" s="320"/>
    </row>
    <row r="200" spans="1:27" x14ac:dyDescent="0.25">
      <c r="A200" s="319"/>
      <c r="B200" s="373"/>
      <c r="C200" s="285"/>
      <c r="E200" s="286"/>
      <c r="F200" s="285"/>
      <c r="G200" s="35"/>
      <c r="H200" s="285"/>
      <c r="I200" s="35"/>
      <c r="J200" s="35"/>
      <c r="K200" s="287"/>
      <c r="L200" s="285"/>
      <c r="M200" s="65"/>
      <c r="N200" s="66" t="s">
        <v>218</v>
      </c>
      <c r="O200" s="35" t="str">
        <f t="shared" si="31"/>
        <v/>
      </c>
      <c r="P200" s="35" t="str">
        <f t="shared" si="31"/>
        <v/>
      </c>
      <c r="Q200" s="285"/>
      <c r="R200" s="35"/>
      <c r="S200" s="285"/>
      <c r="T200" s="35"/>
      <c r="U200" s="35"/>
      <c r="V200" s="287"/>
      <c r="W200" s="97"/>
      <c r="X200" s="204"/>
      <c r="Y200" s="204"/>
      <c r="Z200" s="97"/>
      <c r="AA200" s="321"/>
    </row>
    <row r="201" spans="1:27" ht="109.5" customHeight="1" x14ac:dyDescent="0.25">
      <c r="A201" s="319">
        <v>37</v>
      </c>
      <c r="B201" s="371" t="s">
        <v>773</v>
      </c>
      <c r="C201" s="283" t="s">
        <v>333</v>
      </c>
      <c r="D201" s="80" t="s">
        <v>774</v>
      </c>
      <c r="E201" s="286" t="s">
        <v>776</v>
      </c>
      <c r="F201" s="283" t="s">
        <v>208</v>
      </c>
      <c r="G201" s="35">
        <f>IF(F201="1 - Rara vez",1,IF(F201="2 - Improbable",2,IF(F201="3 - Posible",3,IF(F201="4 - Probable",4,IF(F201="5 - Casi seguro",5,IF(F201="1 - Baja",6,IF(F201="2 - Media",7,IF(F201="3 - Alta",8,IF(F201="Seleccione",0)))))))))</f>
        <v>1</v>
      </c>
      <c r="H201" s="283" t="s">
        <v>222</v>
      </c>
      <c r="I201" s="35">
        <f>IF(H201="1 -Insignificante",1,IF(H201="2 -Menor",2,IF(H201="3 -Moderado",3,IF(H201="5 -Moderado",6,IF(H201="4 -Mayor",4,IF(H201="10 -Mayor",7,IF(H201="5 -Catastrófico",5,IF(H201="20 -Catastrófico",8,IF(H201="1 - Mínimo/Leve",9,IF(H201="2 - Importante",10,IF(H201="3 - Fuerte",11,IF(H201="Seleccione",0))))))))))))</f>
        <v>7</v>
      </c>
      <c r="J201" s="35">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287"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283" t="s">
        <v>321</v>
      </c>
      <c r="M201" s="65" t="s">
        <v>778</v>
      </c>
      <c r="N201" s="66" t="s">
        <v>225</v>
      </c>
      <c r="O201" s="35" t="s">
        <v>395</v>
      </c>
      <c r="P201" s="35" t="str">
        <f t="shared" ref="P201:P206" si="32">IF($C$33="Oportunidad","NO APLICA","")</f>
        <v/>
      </c>
      <c r="Q201" s="283" t="s">
        <v>208</v>
      </c>
      <c r="R201" s="35">
        <f>IF(Q201="1 - Rara vez",1,IF(Q201="2 - Improbable",2,IF(Q201="3 - Posible",3,IF(Q201="4 - Probable",4,IF(Q201="5 - Casi seguro",5,IF(Q201="1 - Baja",6,IF(Q201="2 - Media",7,IF(Q201="3 - Alta",8,IF(Q201="NO APLICA","",IF(Q201="Seleccione",0))))))))))</f>
        <v>1</v>
      </c>
      <c r="S201" s="283" t="s">
        <v>222</v>
      </c>
      <c r="T201" s="35">
        <f>IF(S201="1 -Insignificante",1,IF(S201="2 -Menor",2,IF(S201="3 -Moderado",3,IF(S201="4 -Mayor",4,IF(S201="10 -Mayor",7,IF(S201="5 -Catastrófico",5,IF(S201="5 -Moderado",6,IF(S201="20 -Catastrófico",8,IF(S201="1 - Mínimo/Leve",9,IF(S201="2 - Importante",10,IF(S201="3 - Fuerte",11,IF(S201="NO APLICA","",IF(S201="Seleccione",0)))))))))))))</f>
        <v>7</v>
      </c>
      <c r="U201" s="35">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287"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65" t="s">
        <v>779</v>
      </c>
      <c r="X201" s="137">
        <v>46031</v>
      </c>
      <c r="Y201" s="137" t="s">
        <v>1247</v>
      </c>
      <c r="Z201" s="137" t="s">
        <v>780</v>
      </c>
      <c r="AA201" s="286" t="s">
        <v>781</v>
      </c>
    </row>
    <row r="202" spans="1:27" ht="67.5" customHeight="1" x14ac:dyDescent="0.25">
      <c r="A202" s="319"/>
      <c r="B202" s="372"/>
      <c r="C202" s="284"/>
      <c r="D202" s="80" t="s">
        <v>775</v>
      </c>
      <c r="E202" s="286"/>
      <c r="F202" s="284"/>
      <c r="G202" s="35"/>
      <c r="H202" s="284"/>
      <c r="I202" s="35"/>
      <c r="J202" s="35"/>
      <c r="K202" s="287"/>
      <c r="L202" s="284"/>
      <c r="M202" s="65"/>
      <c r="N202" s="66" t="s">
        <v>218</v>
      </c>
      <c r="O202" s="35"/>
      <c r="P202" s="35" t="str">
        <f t="shared" si="32"/>
        <v/>
      </c>
      <c r="Q202" s="284"/>
      <c r="R202" s="35"/>
      <c r="S202" s="284"/>
      <c r="T202" s="35"/>
      <c r="U202" s="35"/>
      <c r="V202" s="287"/>
      <c r="W202" s="65"/>
      <c r="X202" s="137"/>
      <c r="Y202" s="137"/>
      <c r="Z202" s="80"/>
      <c r="AA202" s="286"/>
    </row>
    <row r="203" spans="1:27" x14ac:dyDescent="0.25">
      <c r="A203" s="319"/>
      <c r="B203" s="372"/>
      <c r="C203" s="284"/>
      <c r="D203" s="80"/>
      <c r="E203" s="286"/>
      <c r="F203" s="284"/>
      <c r="G203" s="35"/>
      <c r="H203" s="284"/>
      <c r="I203" s="35"/>
      <c r="J203" s="35"/>
      <c r="K203" s="287"/>
      <c r="L203" s="284"/>
      <c r="M203" s="65"/>
      <c r="N203" s="66" t="s">
        <v>218</v>
      </c>
      <c r="O203" s="35"/>
      <c r="P203" s="35" t="str">
        <f t="shared" si="32"/>
        <v/>
      </c>
      <c r="Q203" s="284"/>
      <c r="R203" s="35"/>
      <c r="S203" s="284"/>
      <c r="T203" s="35"/>
      <c r="U203" s="35"/>
      <c r="V203" s="287"/>
      <c r="W203" s="65"/>
      <c r="X203" s="145"/>
      <c r="Y203" s="145"/>
      <c r="Z203" s="80"/>
      <c r="AA203" s="286"/>
    </row>
    <row r="204" spans="1:27" x14ac:dyDescent="0.25">
      <c r="A204" s="319"/>
      <c r="B204" s="372"/>
      <c r="C204" s="284"/>
      <c r="D204" s="80"/>
      <c r="E204" s="286"/>
      <c r="F204" s="284"/>
      <c r="G204" s="35"/>
      <c r="H204" s="284"/>
      <c r="I204" s="35"/>
      <c r="J204" s="35"/>
      <c r="K204" s="287"/>
      <c r="L204" s="284"/>
      <c r="M204" s="65"/>
      <c r="N204" s="66" t="s">
        <v>218</v>
      </c>
      <c r="O204" s="35"/>
      <c r="P204" s="35" t="str">
        <f t="shared" si="32"/>
        <v/>
      </c>
      <c r="Q204" s="284"/>
      <c r="R204" s="35"/>
      <c r="S204" s="284"/>
      <c r="T204" s="35"/>
      <c r="U204" s="35"/>
      <c r="V204" s="287"/>
      <c r="W204" s="80"/>
      <c r="X204" s="80"/>
      <c r="Y204" s="80"/>
      <c r="Z204" s="80"/>
      <c r="AA204" s="286"/>
    </row>
    <row r="205" spans="1:27" x14ac:dyDescent="0.25">
      <c r="A205" s="319"/>
      <c r="B205" s="373"/>
      <c r="C205" s="285"/>
      <c r="D205" s="80"/>
      <c r="E205" s="286"/>
      <c r="F205" s="285"/>
      <c r="G205" s="35"/>
      <c r="H205" s="285"/>
      <c r="I205" s="35"/>
      <c r="J205" s="35"/>
      <c r="K205" s="287"/>
      <c r="L205" s="285"/>
      <c r="M205" s="65"/>
      <c r="N205" s="66" t="s">
        <v>218</v>
      </c>
      <c r="O205" s="35"/>
      <c r="P205" s="35" t="str">
        <f t="shared" si="32"/>
        <v/>
      </c>
      <c r="Q205" s="285"/>
      <c r="R205" s="35"/>
      <c r="S205" s="285"/>
      <c r="T205" s="35"/>
      <c r="U205" s="35"/>
      <c r="V205" s="287"/>
      <c r="W205" s="80"/>
      <c r="X205" s="80"/>
      <c r="Y205" s="80"/>
      <c r="Z205" s="80"/>
      <c r="AA205" s="286"/>
    </row>
    <row r="206" spans="1:27" ht="51.75" customHeight="1" x14ac:dyDescent="0.25">
      <c r="A206" s="319">
        <v>38</v>
      </c>
      <c r="B206" s="371" t="s">
        <v>892</v>
      </c>
      <c r="C206" s="283" t="s">
        <v>333</v>
      </c>
      <c r="D206" s="80" t="s">
        <v>544</v>
      </c>
      <c r="E206" s="286" t="s">
        <v>545</v>
      </c>
      <c r="F206" s="283" t="s">
        <v>208</v>
      </c>
      <c r="G206" s="35">
        <f>IF(F206="1 - Rara vez",1,IF(F206="2 - Improbable",2,IF(F206="3 - Posible",3,IF(F206="4 - Probable",4,IF(F206="5 - Casi seguro",5,IF(F206="1 - Baja",6,IF(F206="2 - Media",7,IF(F206="3 - Alta",8,IF(F206="Seleccione",0)))))))))</f>
        <v>1</v>
      </c>
      <c r="H206" s="283" t="s">
        <v>222</v>
      </c>
      <c r="I206" s="35">
        <f>IF(H206="1 -Insignificante",1,IF(H206="2 -Menor",2,IF(H206="3 -Moderado",3,IF(H206="5 -Moderado",6,IF(H206="4 -Mayor",4,IF(H206="10 -Mayor",7,IF(H206="5 -Catastrófico",5,IF(H206="20 -Catastrófico",8,IF(H206="1 - Mínimo/Leve",9,IF(H206="2 - Importante",10,IF(H206="3 - Fuerte",11,IF(H206="Seleccione",0))))))))))))</f>
        <v>7</v>
      </c>
      <c r="J206" s="35">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87"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83" t="s">
        <v>321</v>
      </c>
      <c r="M206" s="80" t="s">
        <v>546</v>
      </c>
      <c r="N206" s="66" t="s">
        <v>225</v>
      </c>
      <c r="O206" s="35" t="s">
        <v>395</v>
      </c>
      <c r="P206" s="35" t="str">
        <f t="shared" si="32"/>
        <v/>
      </c>
      <c r="Q206" s="283" t="s">
        <v>208</v>
      </c>
      <c r="R206" s="35">
        <f>IF(Q206="1 - Rara vez",1,IF(Q206="2 - Improbable",2,IF(Q206="3 - Posible",3,IF(Q206="4 - Probable",4,IF(Q206="5 - Casi seguro",5,IF(Q206="1 - Baja",6,IF(Q206="2 - Media",7,IF(Q206="3 - Alta",8,IF(Q206="NO APLICA","",IF(Q206="Seleccione",0))))))))))</f>
        <v>1</v>
      </c>
      <c r="S206" s="283" t="s">
        <v>222</v>
      </c>
      <c r="T206" s="35">
        <f>IF(S206="1 -Insignificante",1,IF(S206="2 -Menor",2,IF(S206="3 -Moderado",3,IF(S206="4 -Mayor",4,IF(S206="10 -Mayor",7,IF(S206="5 -Catastrófico",5,IF(S206="5 -Moderado",6,IF(S206="20 -Catastrófico",8,IF(S206="1 - Mínimo/Leve",9,IF(S206="2 - Importante",10,IF(S206="3 - Fuerte",11,IF(S206="NO APLICA","",IF(S206="Seleccione",0)))))))))))))</f>
        <v>7</v>
      </c>
      <c r="U206" s="35">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87"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80" t="s">
        <v>499</v>
      </c>
      <c r="X206" s="80" t="s">
        <v>1241</v>
      </c>
      <c r="Y206" s="138" t="s">
        <v>1242</v>
      </c>
      <c r="Z206" s="80" t="s">
        <v>547</v>
      </c>
      <c r="AA206" s="280" t="s">
        <v>1014</v>
      </c>
    </row>
    <row r="207" spans="1:27" ht="101.25" customHeight="1" x14ac:dyDescent="0.25">
      <c r="A207" s="319"/>
      <c r="B207" s="372"/>
      <c r="C207" s="284"/>
      <c r="D207" s="80"/>
      <c r="E207" s="286"/>
      <c r="F207" s="284"/>
      <c r="G207" s="35"/>
      <c r="H207" s="284"/>
      <c r="I207" s="35"/>
      <c r="J207" s="35"/>
      <c r="K207" s="287"/>
      <c r="L207" s="284"/>
      <c r="M207" s="80" t="s">
        <v>893</v>
      </c>
      <c r="N207" s="66" t="s">
        <v>225</v>
      </c>
      <c r="O207" s="35" t="s">
        <v>395</v>
      </c>
      <c r="P207" s="35" t="str">
        <f t="shared" ref="O207:P220" si="33">IF($C$33="Oportunidad","NO APLICA","")</f>
        <v/>
      </c>
      <c r="Q207" s="284"/>
      <c r="R207" s="35"/>
      <c r="S207" s="284"/>
      <c r="T207" s="35"/>
      <c r="U207" s="35"/>
      <c r="V207" s="287"/>
      <c r="W207" s="80" t="s">
        <v>499</v>
      </c>
      <c r="X207" s="80" t="s">
        <v>1241</v>
      </c>
      <c r="Y207" s="138" t="s">
        <v>1242</v>
      </c>
      <c r="Z207" s="80" t="s">
        <v>894</v>
      </c>
      <c r="AA207" s="281"/>
    </row>
    <row r="208" spans="1:27" x14ac:dyDescent="0.25">
      <c r="A208" s="319"/>
      <c r="B208" s="372"/>
      <c r="C208" s="284"/>
      <c r="D208" s="80"/>
      <c r="E208" s="286"/>
      <c r="F208" s="284"/>
      <c r="G208" s="35"/>
      <c r="H208" s="284"/>
      <c r="I208" s="35"/>
      <c r="J208" s="35"/>
      <c r="K208" s="287"/>
      <c r="L208" s="284"/>
      <c r="M208" s="65"/>
      <c r="N208" s="66" t="s">
        <v>218</v>
      </c>
      <c r="O208" s="35" t="str">
        <f t="shared" si="33"/>
        <v/>
      </c>
      <c r="P208" s="35" t="str">
        <f t="shared" si="33"/>
        <v/>
      </c>
      <c r="Q208" s="284"/>
      <c r="R208" s="35"/>
      <c r="S208" s="284"/>
      <c r="T208" s="35"/>
      <c r="U208" s="35"/>
      <c r="V208" s="287"/>
      <c r="W208" s="80"/>
      <c r="X208" s="80"/>
      <c r="Y208" s="80"/>
      <c r="Z208" s="80"/>
      <c r="AA208" s="281"/>
    </row>
    <row r="209" spans="1:27" x14ac:dyDescent="0.25">
      <c r="A209" s="319"/>
      <c r="B209" s="372"/>
      <c r="C209" s="284"/>
      <c r="D209" s="80"/>
      <c r="E209" s="286"/>
      <c r="F209" s="284"/>
      <c r="G209" s="35"/>
      <c r="H209" s="284"/>
      <c r="I209" s="35"/>
      <c r="J209" s="35"/>
      <c r="K209" s="287"/>
      <c r="L209" s="284"/>
      <c r="M209" s="65"/>
      <c r="N209" s="66" t="s">
        <v>218</v>
      </c>
      <c r="O209" s="35" t="str">
        <f t="shared" si="33"/>
        <v/>
      </c>
      <c r="P209" s="35" t="str">
        <f t="shared" si="33"/>
        <v/>
      </c>
      <c r="Q209" s="284"/>
      <c r="R209" s="35"/>
      <c r="S209" s="284"/>
      <c r="T209" s="35"/>
      <c r="U209" s="35"/>
      <c r="V209" s="287"/>
      <c r="W209" s="80"/>
      <c r="X209" s="80"/>
      <c r="Y209" s="80"/>
      <c r="Z209" s="80"/>
      <c r="AA209" s="281"/>
    </row>
    <row r="210" spans="1:27" x14ac:dyDescent="0.25">
      <c r="A210" s="319"/>
      <c r="B210" s="373"/>
      <c r="C210" s="285"/>
      <c r="D210" s="80"/>
      <c r="E210" s="286"/>
      <c r="F210" s="285"/>
      <c r="G210" s="35"/>
      <c r="H210" s="285"/>
      <c r="I210" s="35"/>
      <c r="J210" s="35"/>
      <c r="K210" s="287"/>
      <c r="L210" s="285"/>
      <c r="M210" s="65"/>
      <c r="N210" s="66" t="s">
        <v>218</v>
      </c>
      <c r="O210" s="35" t="str">
        <f t="shared" si="33"/>
        <v/>
      </c>
      <c r="P210" s="35" t="str">
        <f t="shared" si="33"/>
        <v/>
      </c>
      <c r="Q210" s="285"/>
      <c r="R210" s="35"/>
      <c r="S210" s="285"/>
      <c r="T210" s="35"/>
      <c r="U210" s="35"/>
      <c r="V210" s="287"/>
      <c r="W210" s="80"/>
      <c r="X210" s="80"/>
      <c r="Y210" s="80"/>
      <c r="Z210" s="80"/>
      <c r="AA210" s="282"/>
    </row>
    <row r="211" spans="1:27" ht="85.5" customHeight="1" x14ac:dyDescent="0.25">
      <c r="A211" s="319">
        <v>39</v>
      </c>
      <c r="B211" s="371" t="s">
        <v>561</v>
      </c>
      <c r="C211" s="283" t="s">
        <v>333</v>
      </c>
      <c r="D211" s="264" t="s">
        <v>549</v>
      </c>
      <c r="E211" s="286" t="s">
        <v>552</v>
      </c>
      <c r="F211" s="283" t="s">
        <v>206</v>
      </c>
      <c r="G211" s="35">
        <f>IF(F211="1 - Rara vez",1,IF(F211="2 - Improbable",2,IF(F211="3 - Posible",3,IF(F211="4 - Probable",4,IF(F211="5 - Casi seguro",5,IF(F211="1 - Baja",6,IF(F211="2 - Media",7,IF(F211="3 - Alta",8,IF(F211="Seleccione",0)))))))))</f>
        <v>3</v>
      </c>
      <c r="H211" s="283" t="s">
        <v>223</v>
      </c>
      <c r="I211" s="35">
        <f>IF(H211="1 -Insignificante",1,IF(H211="2 -Menor",2,IF(H211="3 -Moderado",3,IF(H211="5 -Moderado",6,IF(H211="4 -Mayor",4,IF(H211="10 -Mayor",7,IF(H211="5 -Catastrófico",5,IF(H211="20 -Catastrófico",8,IF(H211="1 - Mínimo/Leve",9,IF(H211="2 - Importante",10,IF(H211="3 - Fuerte",11,IF(H211="Seleccione",0))))))))))))</f>
        <v>8</v>
      </c>
      <c r="J211" s="35">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287"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283" t="s">
        <v>320</v>
      </c>
      <c r="M211" s="225" t="s">
        <v>553</v>
      </c>
      <c r="N211" s="66" t="s">
        <v>225</v>
      </c>
      <c r="O211" s="265" t="s">
        <v>395</v>
      </c>
      <c r="P211" s="265" t="str">
        <f t="shared" si="33"/>
        <v/>
      </c>
      <c r="Q211" s="283" t="s">
        <v>208</v>
      </c>
      <c r="R211" s="35">
        <f>IF(Q211="1 - Rara vez",1,IF(Q211="2 - Improbable",2,IF(Q211="3 - Posible",3,IF(Q211="4 - Probable",4,IF(Q211="5 - Casi seguro",5,IF(Q211="1 - Baja",6,IF(Q211="2 - Media",7,IF(Q211="3 - Alta",8,IF(Q211="NO APLICA","",IF(Q211="Seleccione",0))))))))))</f>
        <v>1</v>
      </c>
      <c r="S211" s="283" t="s">
        <v>223</v>
      </c>
      <c r="T211" s="35">
        <f>IF(S211="1 -Insignificante",1,IF(S211="2 -Menor",2,IF(S211="3 -Moderado",3,IF(S211="4 -Mayor",4,IF(S211="10 -Mayor",7,IF(S211="5 -Catastrófico",5,IF(S211="5 -Moderado",6,IF(S211="20 -Catastrófico",8,IF(S211="1 - Mínimo/Leve",9,IF(S211="2 - Importante",10,IF(S211="3 - Fuerte",11,IF(S211="NO APLICA","",IF(S211="Seleccione",0)))))))))))))</f>
        <v>8</v>
      </c>
      <c r="U211" s="35">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287"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264" t="s">
        <v>556</v>
      </c>
      <c r="X211" s="272" t="s">
        <v>417</v>
      </c>
      <c r="Y211" s="273"/>
      <c r="Z211" s="274" t="s">
        <v>559</v>
      </c>
      <c r="AA211" s="274" t="s">
        <v>560</v>
      </c>
    </row>
    <row r="212" spans="1:27" ht="94.5" customHeight="1" x14ac:dyDescent="0.25">
      <c r="A212" s="319"/>
      <c r="B212" s="372"/>
      <c r="C212" s="284"/>
      <c r="D212" s="264" t="s">
        <v>550</v>
      </c>
      <c r="E212" s="286"/>
      <c r="F212" s="284"/>
      <c r="G212" s="35"/>
      <c r="H212" s="284"/>
      <c r="I212" s="35"/>
      <c r="J212" s="35"/>
      <c r="K212" s="287"/>
      <c r="L212" s="284"/>
      <c r="M212" s="225" t="s">
        <v>554</v>
      </c>
      <c r="N212" s="66" t="s">
        <v>225</v>
      </c>
      <c r="O212" s="265" t="s">
        <v>395</v>
      </c>
      <c r="P212" s="265" t="str">
        <f t="shared" si="33"/>
        <v/>
      </c>
      <c r="Q212" s="284"/>
      <c r="R212" s="35"/>
      <c r="S212" s="284"/>
      <c r="T212" s="35"/>
      <c r="U212" s="35"/>
      <c r="V212" s="287"/>
      <c r="W212" s="264" t="s">
        <v>557</v>
      </c>
      <c r="X212" s="272" t="s">
        <v>417</v>
      </c>
      <c r="Y212" s="273"/>
      <c r="Z212" s="275"/>
      <c r="AA212" s="294"/>
    </row>
    <row r="213" spans="1:27" ht="57" customHeight="1" x14ac:dyDescent="0.25">
      <c r="A213" s="319"/>
      <c r="B213" s="372"/>
      <c r="C213" s="284"/>
      <c r="D213" s="264" t="s">
        <v>551</v>
      </c>
      <c r="E213" s="286"/>
      <c r="F213" s="284"/>
      <c r="G213" s="35"/>
      <c r="H213" s="284"/>
      <c r="I213" s="35"/>
      <c r="J213" s="35"/>
      <c r="K213" s="287"/>
      <c r="L213" s="284"/>
      <c r="M213" s="122" t="s">
        <v>555</v>
      </c>
      <c r="N213" s="66" t="s">
        <v>225</v>
      </c>
      <c r="O213" s="265" t="s">
        <v>395</v>
      </c>
      <c r="P213" s="265" t="str">
        <f t="shared" si="33"/>
        <v/>
      </c>
      <c r="Q213" s="284"/>
      <c r="R213" s="35"/>
      <c r="S213" s="284"/>
      <c r="T213" s="35"/>
      <c r="U213" s="35"/>
      <c r="V213" s="287"/>
      <c r="W213" s="264" t="s">
        <v>558</v>
      </c>
      <c r="X213" s="272" t="s">
        <v>417</v>
      </c>
      <c r="Y213" s="273"/>
      <c r="Z213" s="276"/>
      <c r="AA213" s="294"/>
    </row>
    <row r="214" spans="1:27" x14ac:dyDescent="0.25">
      <c r="A214" s="319"/>
      <c r="B214" s="372"/>
      <c r="C214" s="284"/>
      <c r="D214" s="264"/>
      <c r="E214" s="286"/>
      <c r="F214" s="284"/>
      <c r="G214" s="35"/>
      <c r="H214" s="284"/>
      <c r="I214" s="35"/>
      <c r="J214" s="35"/>
      <c r="K214" s="287"/>
      <c r="L214" s="284"/>
      <c r="M214" s="225"/>
      <c r="N214" s="66" t="s">
        <v>218</v>
      </c>
      <c r="O214" s="265" t="str">
        <f t="shared" si="33"/>
        <v/>
      </c>
      <c r="P214" s="265" t="str">
        <f t="shared" si="33"/>
        <v/>
      </c>
      <c r="Q214" s="284"/>
      <c r="R214" s="35"/>
      <c r="S214" s="284"/>
      <c r="T214" s="35"/>
      <c r="U214" s="35"/>
      <c r="V214" s="287"/>
      <c r="W214" s="264"/>
      <c r="X214" s="264"/>
      <c r="Y214" s="264"/>
      <c r="Z214" s="264"/>
      <c r="AA214" s="294"/>
    </row>
    <row r="215" spans="1:27" x14ac:dyDescent="0.25">
      <c r="A215" s="319"/>
      <c r="B215" s="373"/>
      <c r="C215" s="285"/>
      <c r="D215" s="264"/>
      <c r="E215" s="286"/>
      <c r="F215" s="285"/>
      <c r="G215" s="35"/>
      <c r="H215" s="285"/>
      <c r="I215" s="35"/>
      <c r="J215" s="35"/>
      <c r="K215" s="287"/>
      <c r="L215" s="285"/>
      <c r="M215" s="225"/>
      <c r="N215" s="66" t="s">
        <v>218</v>
      </c>
      <c r="O215" s="265" t="str">
        <f t="shared" si="33"/>
        <v/>
      </c>
      <c r="P215" s="265" t="str">
        <f t="shared" si="33"/>
        <v/>
      </c>
      <c r="Q215" s="285"/>
      <c r="R215" s="35"/>
      <c r="S215" s="285"/>
      <c r="T215" s="35"/>
      <c r="U215" s="35"/>
      <c r="V215" s="287"/>
      <c r="W215" s="264"/>
      <c r="X215" s="264"/>
      <c r="Y215" s="264"/>
      <c r="Z215" s="264"/>
      <c r="AA215" s="295"/>
    </row>
    <row r="216" spans="1:27" ht="78.75" customHeight="1" x14ac:dyDescent="0.25">
      <c r="A216" s="319">
        <v>40</v>
      </c>
      <c r="B216" s="371" t="s">
        <v>1007</v>
      </c>
      <c r="C216" s="283" t="s">
        <v>333</v>
      </c>
      <c r="D216" s="264" t="s">
        <v>562</v>
      </c>
      <c r="E216" s="286" t="s">
        <v>563</v>
      </c>
      <c r="F216" s="283" t="s">
        <v>206</v>
      </c>
      <c r="G216" s="35">
        <f>IF(F216="1 - Rara vez",1,IF(F216="2 - Improbable",2,IF(F216="3 - Posible",3,IF(F216="4 - Probable",4,IF(F216="5 - Casi seguro",5,IF(F216="1 - Baja",6,IF(F216="2 - Media",7,IF(F216="3 - Alta",8,IF(F216="Seleccione",0)))))))))</f>
        <v>3</v>
      </c>
      <c r="H216" s="283" t="s">
        <v>223</v>
      </c>
      <c r="I216" s="35">
        <f>IF(H216="1 -Insignificante",1,IF(H216="2 -Menor",2,IF(H216="3 -Moderado",3,IF(H216="5 -Moderado",6,IF(H216="4 -Mayor",4,IF(H216="10 -Mayor",7,IF(H216="5 -Catastrófico",5,IF(H216="20 -Catastrófico",8,IF(H216="1 - Mínimo/Leve",9,IF(H216="2 - Importante",10,IF(H216="3 - Fuerte",11,IF(H216="Seleccione",0))))))))))))</f>
        <v>8</v>
      </c>
      <c r="J216" s="35">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34</v>
      </c>
      <c r="K216" s="287"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RIESGO EXTREMA</v>
      </c>
      <c r="L216" s="283" t="s">
        <v>321</v>
      </c>
      <c r="M216" s="225" t="s">
        <v>564</v>
      </c>
      <c r="N216" s="66" t="s">
        <v>225</v>
      </c>
      <c r="O216" s="265" t="s">
        <v>395</v>
      </c>
      <c r="P216" s="265" t="str">
        <f t="shared" si="33"/>
        <v/>
      </c>
      <c r="Q216" s="283" t="s">
        <v>208</v>
      </c>
      <c r="R216" s="35">
        <f>IF(Q216="1 - Rara vez",1,IF(Q216="2 - Improbable",2,IF(Q216="3 - Posible",3,IF(Q216="4 - Probable",4,IF(Q216="5 - Casi seguro",5,IF(Q216="1 - Baja",6,IF(Q216="2 - Media",7,IF(Q216="3 - Alta",8,IF(Q216="NO APLICA","",IF(Q216="Seleccione",0))))))))))</f>
        <v>1</v>
      </c>
      <c r="S216" s="283" t="s">
        <v>223</v>
      </c>
      <c r="T216" s="35">
        <f>IF(S216="1 -Insignificante",1,IF(S216="2 -Menor",2,IF(S216="3 -Moderado",3,IF(S216="4 -Mayor",4,IF(S216="10 -Mayor",7,IF(S216="5 -Catastrófico",5,IF(S216="5 -Moderado",6,IF(S216="20 -Catastrófico",8,IF(S216="1 - Mínimo/Leve",9,IF(S216="2 - Importante",10,IF(S216="3 - Fuerte",11,IF(S216="NO APLICA","",IF(S216="Seleccione",0)))))))))))))</f>
        <v>8</v>
      </c>
      <c r="U216" s="35">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28</v>
      </c>
      <c r="V216" s="287"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ZONA DE RIESGO MODERADA</v>
      </c>
      <c r="W216" s="264" t="s">
        <v>565</v>
      </c>
      <c r="X216" s="277" t="s">
        <v>417</v>
      </c>
      <c r="Y216" s="278"/>
      <c r="Z216" s="264" t="s">
        <v>1008</v>
      </c>
      <c r="AA216" s="274" t="s">
        <v>1009</v>
      </c>
    </row>
    <row r="217" spans="1:27" x14ac:dyDescent="0.25">
      <c r="A217" s="319"/>
      <c r="B217" s="372"/>
      <c r="C217" s="284"/>
      <c r="D217" s="264"/>
      <c r="E217" s="286"/>
      <c r="F217" s="284"/>
      <c r="G217" s="35"/>
      <c r="H217" s="284"/>
      <c r="I217" s="35"/>
      <c r="J217" s="35"/>
      <c r="K217" s="287"/>
      <c r="L217" s="284"/>
      <c r="M217" s="225"/>
      <c r="N217" s="66" t="s">
        <v>218</v>
      </c>
      <c r="O217" s="265" t="str">
        <f t="shared" si="33"/>
        <v/>
      </c>
      <c r="P217" s="265" t="str">
        <f t="shared" si="33"/>
        <v/>
      </c>
      <c r="Q217" s="284"/>
      <c r="R217" s="35"/>
      <c r="S217" s="284"/>
      <c r="T217" s="35"/>
      <c r="U217" s="35"/>
      <c r="V217" s="287"/>
      <c r="W217" s="264"/>
      <c r="X217" s="264"/>
      <c r="Y217" s="264"/>
      <c r="Z217" s="264"/>
      <c r="AA217" s="275"/>
    </row>
    <row r="218" spans="1:27" x14ac:dyDescent="0.25">
      <c r="A218" s="319"/>
      <c r="B218" s="372"/>
      <c r="C218" s="284"/>
      <c r="D218" s="264"/>
      <c r="E218" s="286"/>
      <c r="F218" s="284"/>
      <c r="G218" s="35"/>
      <c r="H218" s="284"/>
      <c r="I218" s="35"/>
      <c r="J218" s="35"/>
      <c r="K218" s="287"/>
      <c r="L218" s="284"/>
      <c r="M218" s="225"/>
      <c r="N218" s="66" t="s">
        <v>218</v>
      </c>
      <c r="O218" s="265" t="str">
        <f t="shared" si="33"/>
        <v/>
      </c>
      <c r="P218" s="265" t="str">
        <f t="shared" si="33"/>
        <v/>
      </c>
      <c r="Q218" s="284"/>
      <c r="R218" s="35"/>
      <c r="S218" s="284"/>
      <c r="T218" s="35"/>
      <c r="U218" s="35"/>
      <c r="V218" s="287"/>
      <c r="W218" s="264"/>
      <c r="X218" s="264"/>
      <c r="Y218" s="264"/>
      <c r="Z218" s="264"/>
      <c r="AA218" s="275"/>
    </row>
    <row r="219" spans="1:27" x14ac:dyDescent="0.25">
      <c r="A219" s="319"/>
      <c r="B219" s="372"/>
      <c r="C219" s="284"/>
      <c r="D219" s="264"/>
      <c r="E219" s="286"/>
      <c r="F219" s="284"/>
      <c r="G219" s="35"/>
      <c r="H219" s="284"/>
      <c r="I219" s="35"/>
      <c r="J219" s="35"/>
      <c r="K219" s="287"/>
      <c r="L219" s="284"/>
      <c r="M219" s="225"/>
      <c r="N219" s="66" t="s">
        <v>218</v>
      </c>
      <c r="O219" s="265" t="str">
        <f t="shared" si="33"/>
        <v/>
      </c>
      <c r="P219" s="265" t="str">
        <f t="shared" si="33"/>
        <v/>
      </c>
      <c r="Q219" s="284"/>
      <c r="R219" s="35"/>
      <c r="S219" s="284"/>
      <c r="T219" s="35"/>
      <c r="U219" s="35"/>
      <c r="V219" s="287"/>
      <c r="W219" s="264"/>
      <c r="X219" s="264"/>
      <c r="Y219" s="264"/>
      <c r="Z219" s="264"/>
      <c r="AA219" s="275"/>
    </row>
    <row r="220" spans="1:27" x14ac:dyDescent="0.25">
      <c r="A220" s="319"/>
      <c r="B220" s="373"/>
      <c r="C220" s="285"/>
      <c r="D220" s="264"/>
      <c r="E220" s="286"/>
      <c r="F220" s="285"/>
      <c r="G220" s="35"/>
      <c r="H220" s="285"/>
      <c r="I220" s="35"/>
      <c r="J220" s="35"/>
      <c r="K220" s="287"/>
      <c r="L220" s="285"/>
      <c r="M220" s="225"/>
      <c r="N220" s="66" t="s">
        <v>218</v>
      </c>
      <c r="O220" s="265" t="str">
        <f t="shared" si="33"/>
        <v/>
      </c>
      <c r="P220" s="265" t="str">
        <f t="shared" si="33"/>
        <v/>
      </c>
      <c r="Q220" s="285"/>
      <c r="R220" s="35"/>
      <c r="S220" s="285"/>
      <c r="T220" s="35"/>
      <c r="U220" s="35"/>
      <c r="V220" s="287"/>
      <c r="W220" s="264"/>
      <c r="X220" s="264"/>
      <c r="Y220" s="264"/>
      <c r="Z220" s="264"/>
      <c r="AA220" s="276"/>
    </row>
    <row r="221" spans="1:27" ht="151.5" customHeight="1" x14ac:dyDescent="0.25">
      <c r="A221" s="279">
        <v>41</v>
      </c>
      <c r="B221" s="379" t="s">
        <v>985</v>
      </c>
      <c r="C221" s="283" t="s">
        <v>288</v>
      </c>
      <c r="D221" s="80" t="s">
        <v>883</v>
      </c>
      <c r="E221" s="286" t="s">
        <v>884</v>
      </c>
      <c r="F221" s="283" t="s">
        <v>361</v>
      </c>
      <c r="G221" s="35">
        <f>IF(F221="1 - Rara vez",1,IF(F221="2 - Improbable",2,IF(F221="3 - Posible",3,IF(F221="4 - Probable",4,IF(F221="5 - Casi seguro",5,IF(F221="1 - Baja",6,IF(F221="2 - Media",7,IF(F221="3 - Alta",8,IF(F221="Seleccione",0)))))))))</f>
        <v>8</v>
      </c>
      <c r="H221" s="283" t="s">
        <v>363</v>
      </c>
      <c r="I221" s="35">
        <f>IF(H221="1 -Insignificante",1,IF(H221="2 -Menor",2,IF(H221="3 -Moderado",3,IF(H221="5 -Moderado",6,IF(H221="4 -Mayor",4,IF(H221="10 -Mayor",7,IF(H221="5 -Catastrófico",5,IF(H221="20 -Catastrófico",8,IF(H221="1 - Mínimo/Leve",9,IF(H221="2 - Importante",10,IF(H221="3 - Fuerte",11,IF(H221="Seleccione",0))))))))))))</f>
        <v>10</v>
      </c>
      <c r="J221" s="35">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48</v>
      </c>
      <c r="K221" s="287"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OPORTUNIDAD BENEFICIOSA</v>
      </c>
      <c r="L221" s="283" t="s">
        <v>369</v>
      </c>
      <c r="M221" s="65" t="s">
        <v>769</v>
      </c>
      <c r="N221" s="66" t="s">
        <v>376</v>
      </c>
      <c r="O221" s="35" t="str">
        <f t="shared" ref="O220:P231" si="34">IF($C$256="Oportunidad","NO APLICA","")</f>
        <v>NO APLICA</v>
      </c>
      <c r="P221" s="35" t="str">
        <f t="shared" si="34"/>
        <v>NO APLICA</v>
      </c>
      <c r="Q221" s="283" t="s">
        <v>376</v>
      </c>
      <c r="R221" s="35" t="str">
        <f>IF(Q221="1 - Rara vez",1,IF(Q221="2 - Improbable",2,IF(Q221="3 - Posible",3,IF(Q221="4 - Probable",4,IF(Q221="5 - Casi seguro",5,IF(Q221="1 - Baja",6,IF(Q221="2 - Media",7,IF(Q221="3 - Alta",8,IF(Q221="NO APLICA","",IF(Q221="Seleccione",0))))))))))</f>
        <v/>
      </c>
      <c r="S221" s="283" t="s">
        <v>376</v>
      </c>
      <c r="T221" s="35" t="str">
        <f>IF(S221="1 -Insignificante",1,IF(S221="2 -Menor",2,IF(S221="3 -Moderado",3,IF(S221="4 -Mayor",4,IF(S221="10 -Mayor",7,IF(S221="5 -Catastrófico",5,IF(S221="5 -Moderado",6,IF(S221="20 -Catastrófico",8,IF(S221="1 - Mínimo/Leve",9,IF(S221="2 - Importante",10,IF(S221="3 - Fuerte",11,IF(S221="NO APLICA","",IF(S221="Seleccione",0)))))))))))))</f>
        <v/>
      </c>
      <c r="U221" s="35" t="str">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
      </c>
      <c r="V221" s="287"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NO APLICA</v>
      </c>
      <c r="W221" s="80" t="s">
        <v>686</v>
      </c>
      <c r="X221" s="178">
        <v>46156</v>
      </c>
      <c r="Y221" s="178">
        <v>46387</v>
      </c>
      <c r="Z221" s="65" t="s">
        <v>770</v>
      </c>
      <c r="AA221" s="274" t="s">
        <v>771</v>
      </c>
    </row>
    <row r="222" spans="1:27" x14ac:dyDescent="0.25">
      <c r="A222" s="279"/>
      <c r="B222" s="380"/>
      <c r="C222" s="284"/>
      <c r="D222" s="80"/>
      <c r="E222" s="286"/>
      <c r="F222" s="284"/>
      <c r="G222" s="35"/>
      <c r="H222" s="284"/>
      <c r="I222" s="35"/>
      <c r="J222" s="35"/>
      <c r="K222" s="287"/>
      <c r="L222" s="284"/>
      <c r="M222" s="65"/>
      <c r="N222" s="66" t="s">
        <v>376</v>
      </c>
      <c r="O222" s="35" t="str">
        <f t="shared" si="34"/>
        <v>NO APLICA</v>
      </c>
      <c r="P222" s="35" t="str">
        <f t="shared" si="34"/>
        <v>NO APLICA</v>
      </c>
      <c r="Q222" s="284"/>
      <c r="R222" s="35"/>
      <c r="S222" s="284"/>
      <c r="T222" s="35"/>
      <c r="U222" s="35"/>
      <c r="V222" s="287"/>
      <c r="W222" s="65"/>
      <c r="X222" s="82"/>
      <c r="Y222" s="82"/>
      <c r="Z222" s="65"/>
      <c r="AA222" s="275"/>
    </row>
    <row r="223" spans="1:27" x14ac:dyDescent="0.25">
      <c r="A223" s="279"/>
      <c r="B223" s="380"/>
      <c r="C223" s="284"/>
      <c r="D223" s="130"/>
      <c r="E223" s="286"/>
      <c r="F223" s="284"/>
      <c r="G223" s="35"/>
      <c r="H223" s="284"/>
      <c r="I223" s="35"/>
      <c r="J223" s="35"/>
      <c r="K223" s="287"/>
      <c r="L223" s="284"/>
      <c r="M223" s="65"/>
      <c r="N223" s="66" t="s">
        <v>376</v>
      </c>
      <c r="O223" s="35" t="str">
        <f t="shared" si="34"/>
        <v>NO APLICA</v>
      </c>
      <c r="P223" s="35" t="str">
        <f t="shared" si="34"/>
        <v>NO APLICA</v>
      </c>
      <c r="Q223" s="284"/>
      <c r="R223" s="35"/>
      <c r="S223" s="284"/>
      <c r="T223" s="35"/>
      <c r="U223" s="35"/>
      <c r="V223" s="287"/>
      <c r="W223" s="65"/>
      <c r="X223" s="82"/>
      <c r="Y223" s="82"/>
      <c r="Z223" s="65"/>
      <c r="AA223" s="275"/>
    </row>
    <row r="224" spans="1:27" x14ac:dyDescent="0.25">
      <c r="A224" s="279"/>
      <c r="B224" s="380"/>
      <c r="C224" s="284"/>
      <c r="D224" s="80"/>
      <c r="E224" s="286"/>
      <c r="F224" s="284"/>
      <c r="G224" s="35"/>
      <c r="H224" s="284"/>
      <c r="I224" s="35"/>
      <c r="J224" s="35"/>
      <c r="K224" s="287"/>
      <c r="L224" s="284"/>
      <c r="M224" s="65"/>
      <c r="N224" s="66" t="s">
        <v>376</v>
      </c>
      <c r="O224" s="35" t="str">
        <f t="shared" si="34"/>
        <v>NO APLICA</v>
      </c>
      <c r="P224" s="35" t="str">
        <f t="shared" si="34"/>
        <v>NO APLICA</v>
      </c>
      <c r="Q224" s="284"/>
      <c r="R224" s="35"/>
      <c r="S224" s="284"/>
      <c r="T224" s="35"/>
      <c r="U224" s="35"/>
      <c r="V224" s="287"/>
      <c r="W224" s="65"/>
      <c r="X224" s="82"/>
      <c r="Y224" s="82"/>
      <c r="Z224" s="65"/>
      <c r="AA224" s="275"/>
    </row>
    <row r="225" spans="1:27" x14ac:dyDescent="0.25">
      <c r="A225" s="279"/>
      <c r="B225" s="381"/>
      <c r="C225" s="285"/>
      <c r="E225" s="286"/>
      <c r="F225" s="285"/>
      <c r="G225" s="35"/>
      <c r="H225" s="285"/>
      <c r="I225" s="35"/>
      <c r="J225" s="35"/>
      <c r="K225" s="287"/>
      <c r="L225" s="285"/>
      <c r="M225" s="65"/>
      <c r="N225" s="66" t="s">
        <v>376</v>
      </c>
      <c r="O225" s="35" t="str">
        <f t="shared" si="34"/>
        <v>NO APLICA</v>
      </c>
      <c r="P225" s="35" t="str">
        <f t="shared" si="34"/>
        <v>NO APLICA</v>
      </c>
      <c r="Q225" s="285"/>
      <c r="R225" s="35"/>
      <c r="S225" s="285"/>
      <c r="T225" s="35"/>
      <c r="U225" s="35"/>
      <c r="V225" s="287"/>
      <c r="W225" s="65"/>
      <c r="X225" s="82"/>
      <c r="Y225" s="82"/>
      <c r="Z225" s="65"/>
      <c r="AA225" s="276"/>
    </row>
    <row r="226" spans="1:27" ht="69" customHeight="1" x14ac:dyDescent="0.25">
      <c r="A226" s="279">
        <v>42</v>
      </c>
      <c r="B226" s="379" t="s">
        <v>1037</v>
      </c>
      <c r="C226" s="283" t="s">
        <v>288</v>
      </c>
      <c r="D226" s="111" t="s">
        <v>905</v>
      </c>
      <c r="E226" s="274" t="s">
        <v>906</v>
      </c>
      <c r="F226" s="283" t="s">
        <v>361</v>
      </c>
      <c r="G226" s="35">
        <f>IF(F226="1 - Rara vez",1,IF(F226="2 - Improbable",2,IF(F226="3 - Posible",3,IF(F226="4 - Probable",4,IF(F226="5 - Casi seguro",5,IF(F226="1 - Baja",6,IF(F226="2 - Media",7,IF(F226="3 - Alta",8,IF(F226="Seleccione",0)))))))))</f>
        <v>8</v>
      </c>
      <c r="H226" s="283" t="s">
        <v>364</v>
      </c>
      <c r="I226" s="35">
        <f>IF(H226="1 -Insignificante",1,IF(H226="2 -Menor",2,IF(H226="3 -Moderado",3,IF(H226="5 -Moderado",6,IF(H226="4 -Mayor",4,IF(H226="10 -Mayor",7,IF(H226="5 -Catastrófico",5,IF(H226="20 -Catastrófico",8,IF(H226="1 - Mínimo/Leve",9,IF(H226="2 - Importante",10,IF(H226="3 - Fuerte",11,IF(H226="Seleccione",0))))))))))))</f>
        <v>11</v>
      </c>
      <c r="J226" s="35">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49</v>
      </c>
      <c r="K226" s="287"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OPORTUNIDAD MUY BENEFICIOSA</v>
      </c>
      <c r="L226" s="283" t="s">
        <v>369</v>
      </c>
      <c r="M226" s="80" t="s">
        <v>910</v>
      </c>
      <c r="N226" s="66" t="s">
        <v>376</v>
      </c>
      <c r="O226" s="35" t="str">
        <f t="shared" si="34"/>
        <v>NO APLICA</v>
      </c>
      <c r="P226" s="35" t="str">
        <f t="shared" si="34"/>
        <v>NO APLICA</v>
      </c>
      <c r="Q226" s="283" t="s">
        <v>376</v>
      </c>
      <c r="R226" s="35" t="str">
        <f>IF(Q226="1 - Rara vez",1,IF(Q226="2 - Improbable",2,IF(Q226="3 - Posible",3,IF(Q226="4 - Probable",4,IF(Q226="5 - Casi seguro",5,IF(Q226="1 - Baja",6,IF(Q226="2 - Media",7,IF(Q226="3 - Alta",8,IF(Q226="NO APLICA","",IF(Q226="Seleccione",0))))))))))</f>
        <v/>
      </c>
      <c r="S226" s="283" t="s">
        <v>376</v>
      </c>
      <c r="T226" s="35" t="str">
        <f>IF(S226="1 -Insignificante",1,IF(S226="2 -Menor",2,IF(S226="3 -Moderado",3,IF(S226="4 -Mayor",4,IF(S226="10 -Mayor",7,IF(S226="5 -Catastrófico",5,IF(S226="5 -Moderado",6,IF(S226="20 -Catastrófico",8,IF(S226="1 - Mínimo/Leve",9,IF(S226="2 - Importante",10,IF(S226="3 - Fuerte",11,IF(S226="NO APLICA","",IF(S226="Seleccione",0)))))))))))))</f>
        <v/>
      </c>
      <c r="U226" s="35" t="str">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
      </c>
      <c r="V226" s="287"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NO APLICA</v>
      </c>
      <c r="W226" s="80" t="s">
        <v>499</v>
      </c>
      <c r="X226" s="111" t="s">
        <v>1241</v>
      </c>
      <c r="Y226" s="137" t="s">
        <v>1242</v>
      </c>
      <c r="Z226" s="111" t="s">
        <v>1038</v>
      </c>
      <c r="AA226" s="314" t="s">
        <v>1039</v>
      </c>
    </row>
    <row r="227" spans="1:27" ht="88.5" customHeight="1" x14ac:dyDescent="0.25">
      <c r="A227" s="279"/>
      <c r="B227" s="380"/>
      <c r="C227" s="284"/>
      <c r="D227" s="111" t="s">
        <v>907</v>
      </c>
      <c r="E227" s="275"/>
      <c r="F227" s="284"/>
      <c r="G227" s="35"/>
      <c r="H227" s="284"/>
      <c r="I227" s="35"/>
      <c r="J227" s="35"/>
      <c r="K227" s="287"/>
      <c r="L227" s="284"/>
      <c r="M227" s="80" t="s">
        <v>911</v>
      </c>
      <c r="N227" s="66" t="s">
        <v>376</v>
      </c>
      <c r="O227" s="35" t="str">
        <f t="shared" si="34"/>
        <v>NO APLICA</v>
      </c>
      <c r="P227" s="35" t="str">
        <f t="shared" si="34"/>
        <v>NO APLICA</v>
      </c>
      <c r="Q227" s="284"/>
      <c r="R227" s="35"/>
      <c r="S227" s="284"/>
      <c r="T227" s="35"/>
      <c r="U227" s="35"/>
      <c r="V227" s="287"/>
      <c r="W227" s="80" t="s">
        <v>499</v>
      </c>
      <c r="X227" s="111" t="s">
        <v>1241</v>
      </c>
      <c r="Y227" s="137" t="s">
        <v>1242</v>
      </c>
      <c r="Z227" s="111" t="s">
        <v>913</v>
      </c>
      <c r="AA227" s="315"/>
    </row>
    <row r="228" spans="1:27" ht="68.25" customHeight="1" x14ac:dyDescent="0.25">
      <c r="A228" s="279"/>
      <c r="B228" s="380"/>
      <c r="C228" s="284"/>
      <c r="D228" s="111" t="s">
        <v>908</v>
      </c>
      <c r="E228" s="275"/>
      <c r="F228" s="284"/>
      <c r="G228" s="35"/>
      <c r="H228" s="284"/>
      <c r="I228" s="35"/>
      <c r="J228" s="35"/>
      <c r="K228" s="287"/>
      <c r="L228" s="284"/>
      <c r="M228" s="154" t="s">
        <v>912</v>
      </c>
      <c r="N228" s="66" t="s">
        <v>376</v>
      </c>
      <c r="O228" s="35" t="str">
        <f t="shared" si="34"/>
        <v>NO APLICA</v>
      </c>
      <c r="P228" s="35" t="str">
        <f t="shared" si="34"/>
        <v>NO APLICA</v>
      </c>
      <c r="Q228" s="284"/>
      <c r="R228" s="35"/>
      <c r="S228" s="284"/>
      <c r="T228" s="35"/>
      <c r="U228" s="35"/>
      <c r="V228" s="287"/>
      <c r="W228" s="80" t="s">
        <v>499</v>
      </c>
      <c r="X228" s="111" t="s">
        <v>1241</v>
      </c>
      <c r="Y228" s="137" t="s">
        <v>1242</v>
      </c>
      <c r="Z228" s="111" t="s">
        <v>1038</v>
      </c>
      <c r="AA228" s="315"/>
    </row>
    <row r="229" spans="1:27" ht="63.75" customHeight="1" x14ac:dyDescent="0.25">
      <c r="A229" s="279"/>
      <c r="B229" s="380"/>
      <c r="C229" s="284"/>
      <c r="D229" s="151" t="s">
        <v>909</v>
      </c>
      <c r="E229" s="275"/>
      <c r="F229" s="284"/>
      <c r="G229" s="35"/>
      <c r="H229" s="284"/>
      <c r="I229" s="35"/>
      <c r="J229" s="35"/>
      <c r="K229" s="287"/>
      <c r="L229" s="284"/>
      <c r="M229" s="65"/>
      <c r="N229" s="66" t="s">
        <v>376</v>
      </c>
      <c r="O229" s="35" t="str">
        <f t="shared" si="34"/>
        <v>NO APLICA</v>
      </c>
      <c r="P229" s="35" t="str">
        <f t="shared" si="34"/>
        <v>NO APLICA</v>
      </c>
      <c r="Q229" s="284"/>
      <c r="R229" s="35"/>
      <c r="S229" s="284"/>
      <c r="T229" s="35"/>
      <c r="U229" s="35"/>
      <c r="V229" s="287"/>
      <c r="W229" s="126"/>
      <c r="X229" s="126"/>
      <c r="Y229" s="126"/>
      <c r="Z229" s="126"/>
      <c r="AA229" s="315"/>
    </row>
    <row r="230" spans="1:27" x14ac:dyDescent="0.25">
      <c r="A230" s="279"/>
      <c r="B230" s="381"/>
      <c r="C230" s="285"/>
      <c r="D230" s="151"/>
      <c r="E230" s="276"/>
      <c r="F230" s="285"/>
      <c r="G230" s="35"/>
      <c r="H230" s="285"/>
      <c r="I230" s="35"/>
      <c r="J230" s="35"/>
      <c r="K230" s="287"/>
      <c r="L230" s="285"/>
      <c r="M230" s="65"/>
      <c r="N230" s="66" t="s">
        <v>376</v>
      </c>
      <c r="O230" s="35" t="str">
        <f t="shared" si="34"/>
        <v>NO APLICA</v>
      </c>
      <c r="P230" s="35" t="str">
        <f t="shared" si="34"/>
        <v>NO APLICA</v>
      </c>
      <c r="Q230" s="285"/>
      <c r="R230" s="35"/>
      <c r="S230" s="285"/>
      <c r="T230" s="35"/>
      <c r="U230" s="35"/>
      <c r="V230" s="287"/>
      <c r="W230" s="134"/>
      <c r="X230" s="147"/>
      <c r="Y230" s="147"/>
      <c r="Z230" s="147"/>
      <c r="AA230" s="316"/>
    </row>
    <row r="231" spans="1:27" ht="60" customHeight="1" x14ac:dyDescent="0.25">
      <c r="A231" s="279">
        <v>43</v>
      </c>
      <c r="B231" s="379" t="s">
        <v>879</v>
      </c>
      <c r="C231" s="283" t="s">
        <v>288</v>
      </c>
      <c r="D231" s="80" t="s">
        <v>1060</v>
      </c>
      <c r="E231" s="286" t="s">
        <v>1061</v>
      </c>
      <c r="F231" s="283" t="s">
        <v>360</v>
      </c>
      <c r="G231" s="35">
        <f>IF(F231="1 - Rara vez",1,IF(F231="2 - Improbable",2,IF(F231="3 - Posible",3,IF(F231="4 - Probable",4,IF(F231="5 - Casi seguro",5,IF(F231="1 - Baja",6,IF(F231="2 - Media",7,IF(F231="3 - Alta",8,IF(F231="Seleccione",0)))))))))</f>
        <v>7</v>
      </c>
      <c r="H231" s="283" t="s">
        <v>364</v>
      </c>
      <c r="I231" s="35">
        <f>IF(H231="1 -Insignificante",1,IF(H231="2 -Menor",2,IF(H231="3 -Moderado",3,IF(H231="5 -Moderado",6,IF(H231="4 -Mayor",4,IF(H231="10 -Mayor",7,IF(H231="5 -Catastrófico",5,IF(H231="20 -Catastrófico",8,IF(H231="1 - Mínimo/Leve",9,IF(H231="2 - Importante",10,IF(H231="3 - Fuerte",11,IF(H231="Seleccione",0))))))))))))</f>
        <v>11</v>
      </c>
      <c r="J231" s="35">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46</v>
      </c>
      <c r="K231" s="287"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OPORTUNIDAD BENEFICIOSA</v>
      </c>
      <c r="L231" s="283" t="s">
        <v>369</v>
      </c>
      <c r="M231" s="181" t="s">
        <v>1063</v>
      </c>
      <c r="N231" s="66" t="s">
        <v>376</v>
      </c>
      <c r="O231" s="35" t="str">
        <f t="shared" si="34"/>
        <v>NO APLICA</v>
      </c>
      <c r="P231" s="35" t="str">
        <f t="shared" si="34"/>
        <v>NO APLICA</v>
      </c>
      <c r="Q231" s="283" t="s">
        <v>376</v>
      </c>
      <c r="R231" s="35" t="str">
        <f>IF(Q231="1 - Rara vez",1,IF(Q231="2 - Improbable",2,IF(Q231="3 - Posible",3,IF(Q231="4 - Probable",4,IF(Q231="5 - Casi seguro",5,IF(Q231="1 - Baja",6,IF(Q231="2 - Media",7,IF(Q231="3 - Alta",8,IF(Q231="NO APLICA","",IF(Q231="Seleccione",0))))))))))</f>
        <v/>
      </c>
      <c r="S231" s="283" t="s">
        <v>376</v>
      </c>
      <c r="T231" s="35" t="str">
        <f>IF(S231="1 -Insignificante",1,IF(S231="2 -Menor",2,IF(S231="3 -Moderado",3,IF(S231="4 -Mayor",4,IF(S231="10 -Mayor",7,IF(S231="5 -Catastrófico",5,IF(S231="5 -Moderado",6,IF(S231="20 -Catastrófico",8,IF(S231="1 - Mínimo/Leve",9,IF(S231="2 - Importante",10,IF(S231="3 - Fuerte",11,IF(S231="NO APLICA","",IF(S231="Seleccione",0)))))))))))))</f>
        <v/>
      </c>
      <c r="U231" s="35" t="str">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
      </c>
      <c r="V231" s="287"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NO APLICA</v>
      </c>
      <c r="W231" s="80" t="s">
        <v>686</v>
      </c>
      <c r="X231" s="178">
        <v>46158</v>
      </c>
      <c r="Y231" s="178">
        <v>46375</v>
      </c>
      <c r="Z231" s="80" t="s">
        <v>687</v>
      </c>
      <c r="AA231" s="280" t="s">
        <v>1065</v>
      </c>
    </row>
    <row r="232" spans="1:27" ht="56.25" customHeight="1" x14ac:dyDescent="0.25">
      <c r="A232" s="279"/>
      <c r="B232" s="380"/>
      <c r="C232" s="284"/>
      <c r="D232" s="80" t="s">
        <v>836</v>
      </c>
      <c r="E232" s="286"/>
      <c r="F232" s="284"/>
      <c r="G232" s="35"/>
      <c r="H232" s="284"/>
      <c r="I232" s="35"/>
      <c r="J232" s="35"/>
      <c r="K232" s="287"/>
      <c r="L232" s="284"/>
      <c r="M232" s="65" t="s">
        <v>1064</v>
      </c>
      <c r="N232" s="66" t="s">
        <v>376</v>
      </c>
      <c r="O232" s="35" t="str">
        <f t="shared" ref="O232:P235" si="35">IF($C$256="Oportunidad","NO APLICA","")</f>
        <v>NO APLICA</v>
      </c>
      <c r="P232" s="35" t="str">
        <f t="shared" si="35"/>
        <v>NO APLICA</v>
      </c>
      <c r="Q232" s="284"/>
      <c r="R232" s="35"/>
      <c r="S232" s="284"/>
      <c r="T232" s="35"/>
      <c r="U232" s="35"/>
      <c r="V232" s="287"/>
      <c r="W232" s="80" t="s">
        <v>1041</v>
      </c>
      <c r="X232" s="178">
        <v>46158</v>
      </c>
      <c r="Y232" s="178">
        <v>46375</v>
      </c>
      <c r="Z232" s="80" t="s">
        <v>1066</v>
      </c>
      <c r="AA232" s="281"/>
    </row>
    <row r="233" spans="1:27" ht="57" customHeight="1" x14ac:dyDescent="0.25">
      <c r="A233" s="279"/>
      <c r="B233" s="380"/>
      <c r="C233" s="284"/>
      <c r="D233" s="80" t="s">
        <v>1062</v>
      </c>
      <c r="E233" s="286"/>
      <c r="F233" s="284"/>
      <c r="G233" s="35"/>
      <c r="H233" s="284"/>
      <c r="I233" s="35"/>
      <c r="J233" s="35"/>
      <c r="K233" s="287"/>
      <c r="L233" s="284"/>
      <c r="M233" s="65" t="s">
        <v>836</v>
      </c>
      <c r="N233" s="66" t="s">
        <v>376</v>
      </c>
      <c r="O233" s="35" t="str">
        <f t="shared" si="35"/>
        <v>NO APLICA</v>
      </c>
      <c r="P233" s="35" t="str">
        <f t="shared" si="35"/>
        <v>NO APLICA</v>
      </c>
      <c r="Q233" s="284"/>
      <c r="R233" s="35"/>
      <c r="S233" s="284"/>
      <c r="T233" s="35"/>
      <c r="U233" s="35"/>
      <c r="V233" s="287"/>
      <c r="W233" s="80" t="s">
        <v>686</v>
      </c>
      <c r="X233" s="178">
        <v>46158</v>
      </c>
      <c r="Y233" s="178">
        <v>46375</v>
      </c>
      <c r="Z233" s="80" t="s">
        <v>687</v>
      </c>
      <c r="AA233" s="281"/>
    </row>
    <row r="234" spans="1:27" x14ac:dyDescent="0.25">
      <c r="A234" s="279"/>
      <c r="B234" s="380"/>
      <c r="C234" s="284"/>
      <c r="D234" s="80"/>
      <c r="E234" s="286"/>
      <c r="F234" s="284"/>
      <c r="G234" s="35"/>
      <c r="H234" s="284"/>
      <c r="I234" s="35"/>
      <c r="J234" s="35"/>
      <c r="K234" s="287"/>
      <c r="L234" s="284"/>
      <c r="M234" s="65"/>
      <c r="N234" s="66" t="s">
        <v>376</v>
      </c>
      <c r="O234" s="35" t="str">
        <f t="shared" si="35"/>
        <v>NO APLICA</v>
      </c>
      <c r="P234" s="35" t="str">
        <f t="shared" si="35"/>
        <v>NO APLICA</v>
      </c>
      <c r="Q234" s="284"/>
      <c r="R234" s="35"/>
      <c r="S234" s="284"/>
      <c r="T234" s="35"/>
      <c r="U234" s="35"/>
      <c r="V234" s="287"/>
      <c r="W234" s="80"/>
      <c r="X234" s="82"/>
      <c r="Y234" s="82"/>
      <c r="Z234" s="80"/>
      <c r="AA234" s="281"/>
    </row>
    <row r="235" spans="1:27" x14ac:dyDescent="0.25">
      <c r="A235" s="279"/>
      <c r="B235" s="381"/>
      <c r="C235" s="285"/>
      <c r="D235" s="80"/>
      <c r="E235" s="286"/>
      <c r="F235" s="285"/>
      <c r="G235" s="35"/>
      <c r="H235" s="285"/>
      <c r="I235" s="35"/>
      <c r="J235" s="35"/>
      <c r="K235" s="287"/>
      <c r="L235" s="285"/>
      <c r="M235" s="65"/>
      <c r="N235" s="66" t="s">
        <v>376</v>
      </c>
      <c r="O235" s="35" t="str">
        <f t="shared" si="35"/>
        <v>NO APLICA</v>
      </c>
      <c r="P235" s="35" t="str">
        <f t="shared" si="35"/>
        <v>NO APLICA</v>
      </c>
      <c r="Q235" s="285"/>
      <c r="R235" s="35"/>
      <c r="S235" s="285"/>
      <c r="T235" s="35"/>
      <c r="U235" s="35"/>
      <c r="V235" s="287"/>
      <c r="W235" s="80"/>
      <c r="X235" s="82"/>
      <c r="Y235" s="82"/>
      <c r="Z235" s="80"/>
      <c r="AA235" s="282"/>
    </row>
    <row r="236" spans="1:27" ht="75" customHeight="1" x14ac:dyDescent="0.25">
      <c r="A236" s="279">
        <v>44</v>
      </c>
      <c r="B236" s="508" t="s">
        <v>1027</v>
      </c>
      <c r="C236" s="283" t="s">
        <v>288</v>
      </c>
      <c r="D236" s="80" t="s">
        <v>976</v>
      </c>
      <c r="E236" s="274" t="s">
        <v>977</v>
      </c>
      <c r="F236" s="283" t="s">
        <v>361</v>
      </c>
      <c r="G236" s="35">
        <f>IF(F236="1 - Rara vez",1,IF(F236="2 - Improbable",2,IF(F236="3 - Posible",3,IF(F236="4 - Probable",4,IF(F236="5 - Casi seguro",5,IF(F236="1 - Baja",6,IF(F236="2 - Media",7,IF(F236="3 - Alta",8,IF(F236="Seleccione",0)))))))))</f>
        <v>8</v>
      </c>
      <c r="H236" s="283" t="s">
        <v>363</v>
      </c>
      <c r="I236" s="35">
        <f>IF(H236="1 -Insignificante",1,IF(H236="2 -Menor",2,IF(H236="3 -Moderado",3,IF(H236="5 -Moderado",6,IF(H236="4 -Mayor",4,IF(H236="10 -Mayor",7,IF(H236="5 -Catastrófico",5,IF(H236="20 -Catastrófico",8,IF(H236="1 - Mínimo/Leve",9,IF(H236="2 - Importante",10,IF(H236="3 - Fuerte",11,IF(H236="Seleccione",0))))))))))))</f>
        <v>10</v>
      </c>
      <c r="J236" s="35">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48</v>
      </c>
      <c r="K236" s="287"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OPORTUNIDAD BENEFICIOSA</v>
      </c>
      <c r="L236" s="283" t="s">
        <v>369</v>
      </c>
      <c r="M236" s="65" t="s">
        <v>978</v>
      </c>
      <c r="N236" s="66" t="s">
        <v>376</v>
      </c>
      <c r="O236" s="35" t="str">
        <f t="shared" ref="O236:P250" si="36">IF($C$256="Oportunidad","NO APLICA","")</f>
        <v>NO APLICA</v>
      </c>
      <c r="P236" s="35" t="str">
        <f t="shared" si="36"/>
        <v>NO APLICA</v>
      </c>
      <c r="Q236" s="283" t="s">
        <v>376</v>
      </c>
      <c r="R236" s="35" t="str">
        <f>IF(Q236="1 - Rara vez",1,IF(Q236="2 - Improbable",2,IF(Q236="3 - Posible",3,IF(Q236="4 - Probable",4,IF(Q236="5 - Casi seguro",5,IF(Q236="1 - Baja",6,IF(Q236="2 - Media",7,IF(Q236="3 - Alta",8,IF(Q236="NO APLICA","",IF(Q236="Seleccione",0))))))))))</f>
        <v/>
      </c>
      <c r="S236" s="283" t="s">
        <v>376</v>
      </c>
      <c r="T236" s="35" t="str">
        <f>IF(S236="1 -Insignificante",1,IF(S236="2 -Menor",2,IF(S236="3 -Moderado",3,IF(S236="4 -Mayor",4,IF(S236="10 -Mayor",7,IF(S236="5 -Catastrófico",5,IF(S236="5 -Moderado",6,IF(S236="20 -Catastrófico",8,IF(S236="1 - Mínimo/Leve",9,IF(S236="2 - Importante",10,IF(S236="3 - Fuerte",11,IF(S236="NO APLICA","",IF(S236="Seleccione",0)))))))))))))</f>
        <v/>
      </c>
      <c r="U236" s="35" t="str">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
      </c>
      <c r="V236" s="287"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NO APLICA</v>
      </c>
      <c r="W236" s="80" t="s">
        <v>444</v>
      </c>
      <c r="X236" s="138">
        <v>46043</v>
      </c>
      <c r="Y236" s="138">
        <v>46382</v>
      </c>
      <c r="Z236" s="80" t="s">
        <v>980</v>
      </c>
      <c r="AA236" s="283" t="s">
        <v>981</v>
      </c>
    </row>
    <row r="237" spans="1:27" ht="89.25" customHeight="1" x14ac:dyDescent="0.25">
      <c r="A237" s="279"/>
      <c r="B237" s="509"/>
      <c r="C237" s="284"/>
      <c r="D237" s="80"/>
      <c r="E237" s="275"/>
      <c r="F237" s="284"/>
      <c r="G237" s="35"/>
      <c r="H237" s="284"/>
      <c r="I237" s="35"/>
      <c r="J237" s="35"/>
      <c r="K237" s="287"/>
      <c r="L237" s="284"/>
      <c r="M237" s="65" t="s">
        <v>979</v>
      </c>
      <c r="N237" s="66" t="s">
        <v>376</v>
      </c>
      <c r="O237" s="35" t="str">
        <f t="shared" si="36"/>
        <v>NO APLICA</v>
      </c>
      <c r="P237" s="35" t="str">
        <f t="shared" si="36"/>
        <v>NO APLICA</v>
      </c>
      <c r="Q237" s="284"/>
      <c r="R237" s="35"/>
      <c r="S237" s="284"/>
      <c r="T237" s="35"/>
      <c r="U237" s="35"/>
      <c r="V237" s="287"/>
      <c r="W237" s="80" t="s">
        <v>504</v>
      </c>
      <c r="X237" s="138">
        <v>46043</v>
      </c>
      <c r="Y237" s="138">
        <v>46382</v>
      </c>
      <c r="Z237" s="80" t="s">
        <v>982</v>
      </c>
      <c r="AA237" s="284"/>
    </row>
    <row r="238" spans="1:27" x14ac:dyDescent="0.25">
      <c r="A238" s="279"/>
      <c r="B238" s="509"/>
      <c r="C238" s="284"/>
      <c r="D238" s="80"/>
      <c r="E238" s="275"/>
      <c r="F238" s="284"/>
      <c r="G238" s="35"/>
      <c r="H238" s="284"/>
      <c r="I238" s="35"/>
      <c r="J238" s="35"/>
      <c r="K238" s="287"/>
      <c r="L238" s="284"/>
      <c r="M238" s="65"/>
      <c r="N238" s="66" t="s">
        <v>376</v>
      </c>
      <c r="O238" s="35" t="str">
        <f t="shared" si="36"/>
        <v>NO APLICA</v>
      </c>
      <c r="P238" s="35" t="str">
        <f t="shared" si="36"/>
        <v>NO APLICA</v>
      </c>
      <c r="Q238" s="284"/>
      <c r="R238" s="35"/>
      <c r="S238" s="284"/>
      <c r="T238" s="35"/>
      <c r="U238" s="35"/>
      <c r="V238" s="287"/>
      <c r="W238" s="65"/>
      <c r="X238" s="80"/>
      <c r="Y238" s="80"/>
      <c r="Z238" s="109"/>
      <c r="AA238" s="284"/>
    </row>
    <row r="239" spans="1:27" x14ac:dyDescent="0.25">
      <c r="A239" s="279"/>
      <c r="B239" s="509"/>
      <c r="C239" s="284"/>
      <c r="D239" s="108"/>
      <c r="E239" s="275"/>
      <c r="F239" s="284"/>
      <c r="G239" s="35"/>
      <c r="H239" s="284"/>
      <c r="I239" s="35"/>
      <c r="J239" s="35"/>
      <c r="K239" s="287"/>
      <c r="L239" s="284"/>
      <c r="M239" s="65"/>
      <c r="N239" s="66" t="s">
        <v>376</v>
      </c>
      <c r="O239" s="35" t="str">
        <f t="shared" si="36"/>
        <v>NO APLICA</v>
      </c>
      <c r="P239" s="35" t="str">
        <f t="shared" si="36"/>
        <v>NO APLICA</v>
      </c>
      <c r="Q239" s="284"/>
      <c r="R239" s="35"/>
      <c r="S239" s="284"/>
      <c r="T239" s="35"/>
      <c r="U239" s="35"/>
      <c r="V239" s="287"/>
      <c r="W239" s="65"/>
      <c r="X239" s="80"/>
      <c r="Y239" s="80"/>
      <c r="Z239" s="109"/>
      <c r="AA239" s="284"/>
    </row>
    <row r="240" spans="1:27" x14ac:dyDescent="0.25">
      <c r="A240" s="279"/>
      <c r="B240" s="510"/>
      <c r="C240" s="285"/>
      <c r="D240" s="97"/>
      <c r="E240" s="313"/>
      <c r="F240" s="285"/>
      <c r="G240" s="35"/>
      <c r="H240" s="285"/>
      <c r="I240" s="35"/>
      <c r="J240" s="35"/>
      <c r="K240" s="287"/>
      <c r="L240" s="285"/>
      <c r="M240" s="65"/>
      <c r="N240" s="66" t="s">
        <v>376</v>
      </c>
      <c r="O240" s="35" t="str">
        <f t="shared" si="36"/>
        <v>NO APLICA</v>
      </c>
      <c r="P240" s="35" t="str">
        <f t="shared" si="36"/>
        <v>NO APLICA</v>
      </c>
      <c r="Q240" s="285"/>
      <c r="R240" s="35"/>
      <c r="S240" s="285"/>
      <c r="T240" s="35"/>
      <c r="U240" s="35"/>
      <c r="V240" s="287"/>
      <c r="W240" s="65"/>
      <c r="X240" s="80"/>
      <c r="Y240" s="80"/>
      <c r="Z240" s="109"/>
      <c r="AA240" s="285"/>
    </row>
    <row r="241" spans="1:27" ht="80.25" customHeight="1" x14ac:dyDescent="0.25">
      <c r="A241" s="279">
        <v>45</v>
      </c>
      <c r="B241" s="371" t="s">
        <v>1128</v>
      </c>
      <c r="C241" s="283" t="s">
        <v>288</v>
      </c>
      <c r="D241" s="224" t="s">
        <v>1129</v>
      </c>
      <c r="E241" s="312" t="s">
        <v>1130</v>
      </c>
      <c r="F241" s="283" t="s">
        <v>360</v>
      </c>
      <c r="G241" s="35">
        <f>IF(F241="1 - Rara vez",1,IF(F241="2 - Improbable",2,IF(F241="3 - Posible",3,IF(F241="4 - Probable",4,IF(F241="5 - Casi seguro",5,IF(F241="1 - Baja",6,IF(F241="2 - Media",7,IF(F241="3 - Alta",8,IF(F241="Seleccione",0)))))))))</f>
        <v>7</v>
      </c>
      <c r="H241" s="283" t="s">
        <v>363</v>
      </c>
      <c r="I241" s="35">
        <f>IF(H241="1 -Insignificante",1,IF(H241="2 -Menor",2,IF(H241="3 -Moderado",3,IF(H241="5 -Moderado",6,IF(H241="4 -Mayor",4,IF(H241="10 -Mayor",7,IF(H241="5 -Catastrófico",5,IF(H241="20 -Catastrófico",8,IF(H241="1 - Mínimo/Leve",9,IF(H241="2 - Importante",10,IF(H241="3 - Fuerte",11,IF(H241="Seleccione",0))))))))))))</f>
        <v>10</v>
      </c>
      <c r="J241" s="35">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45</v>
      </c>
      <c r="K241" s="287"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OPORTUNIDAD MODERADA</v>
      </c>
      <c r="L241" s="283" t="s">
        <v>369</v>
      </c>
      <c r="M241" s="225" t="s">
        <v>1138</v>
      </c>
      <c r="N241" s="66" t="s">
        <v>376</v>
      </c>
      <c r="O241" s="246" t="str">
        <f t="shared" si="36"/>
        <v>NO APLICA</v>
      </c>
      <c r="P241" s="246" t="str">
        <f t="shared" si="36"/>
        <v>NO APLICA</v>
      </c>
      <c r="Q241" s="283" t="s">
        <v>376</v>
      </c>
      <c r="R241" s="35" t="str">
        <f t="shared" ref="R241" si="37">IF(Q241="1 - Rara vez",1,IF(Q241="2 - Improbable",2,IF(Q241="3 - Posible",3,IF(Q241="4 - Probable",4,IF(Q241="5 - Casi seguro",5,IF(Q241="1 - Baja",6,IF(Q241="2 - Media",7,IF(Q241="3 - Alta",8,IF(Q241="NO APLICA","",IF(Q241="Seleccione",0))))))))))</f>
        <v/>
      </c>
      <c r="S241" s="283" t="s">
        <v>376</v>
      </c>
      <c r="T241" s="35" t="str">
        <f t="shared" ref="T241" si="38">IF(S241="1 -Insignificante",1,IF(S241="2 -Menor",2,IF(S241="3 -Moderado",3,IF(S241="4 -Mayor",4,IF(S241="10 -Mayor",7,IF(S241="5 -Catastrófico",5,IF(S241="5 -Moderado",6,IF(S241="20 -Catastrófico",8,IF(S241="1 - Mínimo/Leve",9,IF(S241="2 - Importante",10,IF(S241="3 - Fuerte",11,IF(S241="NO APLICA","",IF(S241="Seleccione",0)))))))))))))</f>
        <v/>
      </c>
      <c r="U241" s="35" t="str">
        <f t="shared" ref="U241" si="39">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
      </c>
      <c r="V241" s="287"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NO APLICA</v>
      </c>
      <c r="W241" s="237" t="s">
        <v>1144</v>
      </c>
      <c r="X241" s="227" t="s">
        <v>675</v>
      </c>
      <c r="Y241" s="227" t="s">
        <v>675</v>
      </c>
      <c r="Z241" s="224" t="s">
        <v>1145</v>
      </c>
      <c r="AA241" s="274" t="s">
        <v>1146</v>
      </c>
    </row>
    <row r="242" spans="1:27" ht="119.25" customHeight="1" x14ac:dyDescent="0.25">
      <c r="A242" s="279"/>
      <c r="B242" s="372"/>
      <c r="C242" s="284"/>
      <c r="D242" s="224" t="s">
        <v>1131</v>
      </c>
      <c r="E242" s="312"/>
      <c r="F242" s="284"/>
      <c r="G242" s="35"/>
      <c r="H242" s="284"/>
      <c r="I242" s="35"/>
      <c r="J242" s="35"/>
      <c r="K242" s="287"/>
      <c r="L242" s="284"/>
      <c r="M242" s="225" t="s">
        <v>1139</v>
      </c>
      <c r="N242" s="66" t="s">
        <v>376</v>
      </c>
      <c r="O242" s="246" t="str">
        <f t="shared" si="36"/>
        <v>NO APLICA</v>
      </c>
      <c r="P242" s="246" t="str">
        <f t="shared" si="36"/>
        <v>NO APLICA</v>
      </c>
      <c r="Q242" s="284"/>
      <c r="R242" s="35"/>
      <c r="S242" s="284"/>
      <c r="T242" s="35"/>
      <c r="U242" s="35"/>
      <c r="V242" s="287"/>
      <c r="W242" s="238" t="s">
        <v>1147</v>
      </c>
      <c r="X242" s="227" t="s">
        <v>675</v>
      </c>
      <c r="Y242" s="227" t="s">
        <v>675</v>
      </c>
      <c r="Z242" s="224" t="s">
        <v>1148</v>
      </c>
      <c r="AA242" s="274"/>
    </row>
    <row r="243" spans="1:27" ht="44.25" customHeight="1" x14ac:dyDescent="0.25">
      <c r="A243" s="279"/>
      <c r="B243" s="372"/>
      <c r="C243" s="284"/>
      <c r="D243" s="224" t="s">
        <v>1132</v>
      </c>
      <c r="E243" s="312"/>
      <c r="F243" s="284"/>
      <c r="G243" s="35"/>
      <c r="H243" s="284"/>
      <c r="I243" s="35"/>
      <c r="J243" s="35"/>
      <c r="K243" s="287"/>
      <c r="L243" s="284"/>
      <c r="M243" s="65"/>
      <c r="N243" s="66" t="s">
        <v>376</v>
      </c>
      <c r="O243" s="246" t="str">
        <f t="shared" si="36"/>
        <v>NO APLICA</v>
      </c>
      <c r="P243" s="246" t="str">
        <f t="shared" si="36"/>
        <v>NO APLICA</v>
      </c>
      <c r="Q243" s="284"/>
      <c r="R243" s="35"/>
      <c r="S243" s="284"/>
      <c r="T243" s="35"/>
      <c r="U243" s="35"/>
      <c r="V243" s="287"/>
      <c r="W243" s="224"/>
      <c r="X243" s="227"/>
      <c r="Y243" s="227"/>
      <c r="Z243" s="224"/>
      <c r="AA243" s="274"/>
    </row>
    <row r="244" spans="1:27" ht="87" customHeight="1" x14ac:dyDescent="0.25">
      <c r="A244" s="279"/>
      <c r="B244" s="372"/>
      <c r="C244" s="284"/>
      <c r="D244" s="224" t="s">
        <v>1133</v>
      </c>
      <c r="E244" s="312"/>
      <c r="F244" s="284"/>
      <c r="G244" s="35"/>
      <c r="H244" s="284"/>
      <c r="I244" s="35"/>
      <c r="J244" s="35"/>
      <c r="K244" s="287"/>
      <c r="L244" s="284"/>
      <c r="M244" s="65"/>
      <c r="N244" s="66" t="s">
        <v>376</v>
      </c>
      <c r="O244" s="246" t="str">
        <f t="shared" si="36"/>
        <v>NO APLICA</v>
      </c>
      <c r="P244" s="246" t="str">
        <f t="shared" si="36"/>
        <v>NO APLICA</v>
      </c>
      <c r="Q244" s="284"/>
      <c r="R244" s="35"/>
      <c r="S244" s="284"/>
      <c r="T244" s="35"/>
      <c r="U244" s="35"/>
      <c r="V244" s="287"/>
      <c r="W244" s="224"/>
      <c r="X244" s="226"/>
      <c r="Y244" s="226"/>
      <c r="Z244" s="224"/>
      <c r="AA244" s="274"/>
    </row>
    <row r="245" spans="1:27" x14ac:dyDescent="0.25">
      <c r="A245" s="279"/>
      <c r="B245" s="373"/>
      <c r="C245" s="285"/>
      <c r="E245" s="312"/>
      <c r="F245" s="285"/>
      <c r="G245" s="35"/>
      <c r="H245" s="285"/>
      <c r="I245" s="35"/>
      <c r="J245" s="35"/>
      <c r="K245" s="287"/>
      <c r="L245" s="285"/>
      <c r="M245" s="65"/>
      <c r="N245" s="66" t="s">
        <v>376</v>
      </c>
      <c r="O245" s="246" t="str">
        <f t="shared" si="36"/>
        <v>NO APLICA</v>
      </c>
      <c r="P245" s="246" t="str">
        <f t="shared" si="36"/>
        <v>NO APLICA</v>
      </c>
      <c r="Q245" s="285"/>
      <c r="R245" s="35"/>
      <c r="S245" s="285"/>
      <c r="T245" s="35"/>
      <c r="U245" s="35"/>
      <c r="V245" s="287"/>
      <c r="W245" s="97"/>
      <c r="X245" s="204"/>
      <c r="Y245" s="204"/>
      <c r="Z245" s="97"/>
      <c r="AA245" s="274"/>
    </row>
    <row r="246" spans="1:27" ht="123.75" customHeight="1" x14ac:dyDescent="0.25">
      <c r="A246" s="279">
        <v>46</v>
      </c>
      <c r="B246" s="379" t="s">
        <v>1134</v>
      </c>
      <c r="C246" s="283" t="s">
        <v>288</v>
      </c>
      <c r="D246" s="225" t="s">
        <v>1135</v>
      </c>
      <c r="E246" s="286" t="s">
        <v>1136</v>
      </c>
      <c r="F246" s="283" t="s">
        <v>360</v>
      </c>
      <c r="G246" s="35">
        <f t="shared" ref="G246" si="40">IF(F246="1 - Rara vez",1,IF(F246="2 - Improbable",2,IF(F246="3 - Posible",3,IF(F246="4 - Probable",4,IF(F246="5 - Casi seguro",5,IF(F246="1 - Baja",6,IF(F246="2 - Media",7,IF(F246="3 - Alta",8,IF(F246="Seleccione",0)))))))))</f>
        <v>7</v>
      </c>
      <c r="H246" s="283" t="s">
        <v>363</v>
      </c>
      <c r="I246" s="35">
        <f t="shared" ref="I246" si="41">IF(H246="1 -Insignificante",1,IF(H246="2 -Menor",2,IF(H246="3 -Moderado",3,IF(H246="5 -Moderado",6,IF(H246="4 -Mayor",4,IF(H246="10 -Mayor",7,IF(H246="5 -Catastrófico",5,IF(H246="20 -Catastrófico",8,IF(H246="1 - Mínimo/Leve",9,IF(H246="2 - Importante",10,IF(H246="3 - Fuerte",11,IF(H246="Seleccione",0))))))))))))</f>
        <v>10</v>
      </c>
      <c r="J246" s="35">
        <f t="shared" ref="J246" si="42">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45</v>
      </c>
      <c r="K246" s="287"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OPORTUNIDAD MODERADA</v>
      </c>
      <c r="L246" s="283" t="s">
        <v>369</v>
      </c>
      <c r="M246" s="225" t="s">
        <v>1140</v>
      </c>
      <c r="N246" s="66" t="s">
        <v>376</v>
      </c>
      <c r="O246" s="246" t="str">
        <f t="shared" si="36"/>
        <v>NO APLICA</v>
      </c>
      <c r="P246" s="246" t="str">
        <f t="shared" si="36"/>
        <v>NO APLICA</v>
      </c>
      <c r="Q246" s="283" t="s">
        <v>376</v>
      </c>
      <c r="R246" s="35" t="str">
        <f t="shared" ref="R246" si="43">IF(Q246="1 - Rara vez",1,IF(Q246="2 - Improbable",2,IF(Q246="3 - Posible",3,IF(Q246="4 - Probable",4,IF(Q246="5 - Casi seguro",5,IF(Q246="1 - Baja",6,IF(Q246="2 - Media",7,IF(Q246="3 - Alta",8,IF(Q246="NO APLICA","",IF(Q246="Seleccione",0))))))))))</f>
        <v/>
      </c>
      <c r="S246" s="283" t="s">
        <v>376</v>
      </c>
      <c r="T246" s="35" t="str">
        <f t="shared" ref="T246" si="44">IF(S246="1 -Insignificante",1,IF(S246="2 -Menor",2,IF(S246="3 -Moderado",3,IF(S246="4 -Mayor",4,IF(S246="10 -Mayor",7,IF(S246="5 -Catastrófico",5,IF(S246="5 -Moderado",6,IF(S246="20 -Catastrófico",8,IF(S246="1 - Mínimo/Leve",9,IF(S246="2 - Importante",10,IF(S246="3 - Fuerte",11,IF(S246="NO APLICA","",IF(S246="Seleccione",0)))))))))))))</f>
        <v/>
      </c>
      <c r="U246" s="35" t="str">
        <f t="shared" ref="U246" si="45">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
      </c>
      <c r="V246" s="287"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NO APLICA</v>
      </c>
      <c r="W246" s="239" t="s">
        <v>1124</v>
      </c>
      <c r="X246" s="227" t="s">
        <v>1149</v>
      </c>
      <c r="Y246" s="227" t="s">
        <v>1150</v>
      </c>
      <c r="Z246" s="239" t="s">
        <v>1151</v>
      </c>
      <c r="AA246" s="280" t="s">
        <v>1152</v>
      </c>
    </row>
    <row r="247" spans="1:27" ht="90.75" customHeight="1" x14ac:dyDescent="0.25">
      <c r="A247" s="279"/>
      <c r="B247" s="380"/>
      <c r="C247" s="284"/>
      <c r="D247" s="225" t="s">
        <v>1137</v>
      </c>
      <c r="E247" s="286"/>
      <c r="F247" s="284"/>
      <c r="G247" s="35"/>
      <c r="H247" s="284"/>
      <c r="I247" s="35"/>
      <c r="J247" s="35"/>
      <c r="K247" s="287"/>
      <c r="L247" s="284"/>
      <c r="M247" s="225" t="s">
        <v>1141</v>
      </c>
      <c r="N247" s="66" t="s">
        <v>376</v>
      </c>
      <c r="O247" s="246" t="str">
        <f t="shared" si="36"/>
        <v>NO APLICA</v>
      </c>
      <c r="P247" s="246" t="str">
        <f t="shared" si="36"/>
        <v>NO APLICA</v>
      </c>
      <c r="Q247" s="284"/>
      <c r="R247" s="35"/>
      <c r="S247" s="284"/>
      <c r="T247" s="35"/>
      <c r="U247" s="35"/>
      <c r="V247" s="287"/>
      <c r="W247" s="240" t="s">
        <v>1124</v>
      </c>
      <c r="X247" s="227" t="s">
        <v>1149</v>
      </c>
      <c r="Y247" s="227" t="s">
        <v>1150</v>
      </c>
      <c r="Z247" s="240" t="s">
        <v>1153</v>
      </c>
      <c r="AA247" s="280"/>
    </row>
    <row r="248" spans="1:27" ht="62.25" customHeight="1" x14ac:dyDescent="0.25">
      <c r="A248" s="279"/>
      <c r="B248" s="380"/>
      <c r="C248" s="284"/>
      <c r="D248" s="225"/>
      <c r="E248" s="286"/>
      <c r="F248" s="284"/>
      <c r="G248" s="35"/>
      <c r="H248" s="284"/>
      <c r="I248" s="35"/>
      <c r="J248" s="35"/>
      <c r="K248" s="287"/>
      <c r="L248" s="284"/>
      <c r="M248" s="225" t="s">
        <v>1142</v>
      </c>
      <c r="N248" s="66" t="s">
        <v>376</v>
      </c>
      <c r="O248" s="246" t="str">
        <f t="shared" si="36"/>
        <v>NO APLICA</v>
      </c>
      <c r="P248" s="246" t="str">
        <f t="shared" si="36"/>
        <v>NO APLICA</v>
      </c>
      <c r="Q248" s="284"/>
      <c r="R248" s="35"/>
      <c r="S248" s="284"/>
      <c r="T248" s="35"/>
      <c r="U248" s="35"/>
      <c r="V248" s="287"/>
      <c r="W248" s="240" t="s">
        <v>1124</v>
      </c>
      <c r="X248" s="227" t="s">
        <v>1149</v>
      </c>
      <c r="Y248" s="227" t="s">
        <v>1150</v>
      </c>
      <c r="Z248" s="240" t="s">
        <v>1154</v>
      </c>
      <c r="AA248" s="280"/>
    </row>
    <row r="249" spans="1:27" ht="252.75" customHeight="1" x14ac:dyDescent="0.25">
      <c r="A249" s="279"/>
      <c r="B249" s="380"/>
      <c r="C249" s="284"/>
      <c r="D249" s="225"/>
      <c r="E249" s="286"/>
      <c r="F249" s="284"/>
      <c r="G249" s="35"/>
      <c r="H249" s="284"/>
      <c r="I249" s="35"/>
      <c r="J249" s="35"/>
      <c r="K249" s="287"/>
      <c r="L249" s="284"/>
      <c r="M249" s="225" t="s">
        <v>1143</v>
      </c>
      <c r="N249" s="66" t="s">
        <v>376</v>
      </c>
      <c r="O249" s="246" t="str">
        <f t="shared" si="36"/>
        <v>NO APLICA</v>
      </c>
      <c r="P249" s="246" t="str">
        <f t="shared" si="36"/>
        <v>NO APLICA</v>
      </c>
      <c r="Q249" s="284"/>
      <c r="R249" s="35"/>
      <c r="S249" s="284"/>
      <c r="T249" s="35"/>
      <c r="U249" s="35"/>
      <c r="V249" s="287"/>
      <c r="W249" s="240" t="s">
        <v>1155</v>
      </c>
      <c r="X249" s="227" t="s">
        <v>1156</v>
      </c>
      <c r="Y249" s="227" t="s">
        <v>1157</v>
      </c>
      <c r="Z249" s="240" t="s">
        <v>1158</v>
      </c>
      <c r="AA249" s="280"/>
    </row>
    <row r="250" spans="1:27" x14ac:dyDescent="0.25">
      <c r="A250" s="279"/>
      <c r="B250" s="381"/>
      <c r="C250" s="285"/>
      <c r="D250" s="225"/>
      <c r="E250" s="286"/>
      <c r="F250" s="285"/>
      <c r="G250" s="35"/>
      <c r="H250" s="285"/>
      <c r="I250" s="35"/>
      <c r="J250" s="35"/>
      <c r="K250" s="287"/>
      <c r="L250" s="285"/>
      <c r="M250" s="65"/>
      <c r="N250" s="66" t="s">
        <v>376</v>
      </c>
      <c r="O250" s="246" t="str">
        <f t="shared" si="36"/>
        <v>NO APLICA</v>
      </c>
      <c r="P250" s="246" t="str">
        <f t="shared" si="36"/>
        <v>NO APLICA</v>
      </c>
      <c r="Q250" s="285"/>
      <c r="R250" s="35"/>
      <c r="S250" s="285"/>
      <c r="T250" s="35"/>
      <c r="U250" s="35"/>
      <c r="V250" s="287"/>
      <c r="W250" s="225"/>
      <c r="X250" s="226"/>
      <c r="Y250" s="226"/>
      <c r="Z250" s="225"/>
      <c r="AA250" s="280"/>
    </row>
    <row r="251" spans="1:27" ht="202.5" customHeight="1" x14ac:dyDescent="0.25">
      <c r="A251" s="279">
        <v>47</v>
      </c>
      <c r="B251" s="379" t="s">
        <v>871</v>
      </c>
      <c r="C251" s="283" t="s">
        <v>288</v>
      </c>
      <c r="D251" s="80" t="s">
        <v>853</v>
      </c>
      <c r="E251" s="288" t="s">
        <v>1083</v>
      </c>
      <c r="F251" s="283" t="s">
        <v>361</v>
      </c>
      <c r="G251" s="35">
        <f t="shared" ref="G251" si="46">IF(F251="1 - Rara vez",1,IF(F251="2 - Improbable",2,IF(F251="3 - Posible",3,IF(F251="4 - Probable",4,IF(F251="5 - Casi seguro",5,IF(F251="1 - Baja",6,IF(F251="2 - Media",7,IF(F251="3 - Alta",8,IF(F251="Seleccione",0)))))))))</f>
        <v>8</v>
      </c>
      <c r="H251" s="283" t="s">
        <v>363</v>
      </c>
      <c r="I251" s="35">
        <f t="shared" ref="I251" si="47">IF(H251="1 -Insignificante",1,IF(H251="2 -Menor",2,IF(H251="3 -Moderado",3,IF(H251="5 -Moderado",6,IF(H251="4 -Mayor",4,IF(H251="10 -Mayor",7,IF(H251="5 -Catastrófico",5,IF(H251="20 -Catastrófico",8,IF(H251="1 - Mínimo/Leve",9,IF(H251="2 - Importante",10,IF(H251="3 - Fuerte",11,IF(H251="Seleccione",0))))))))))))</f>
        <v>10</v>
      </c>
      <c r="J251" s="35">
        <f t="shared" ref="J251" si="48">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48</v>
      </c>
      <c r="K251" s="287"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BENEFICIOSA</v>
      </c>
      <c r="L251" s="283" t="s">
        <v>369</v>
      </c>
      <c r="M251" s="80" t="s">
        <v>854</v>
      </c>
      <c r="N251" s="66" t="s">
        <v>376</v>
      </c>
      <c r="O251" s="192" t="str">
        <f t="shared" ref="O251:P255" si="49">IF($C$256="Oportunidad","NO APLICA","")</f>
        <v>NO APLICA</v>
      </c>
      <c r="P251" s="192" t="str">
        <f t="shared" si="49"/>
        <v>NO APLICA</v>
      </c>
      <c r="Q251" s="283" t="s">
        <v>376</v>
      </c>
      <c r="R251" s="35" t="str">
        <f t="shared" ref="R251" si="50">IF(Q251="1 - Rara vez",1,IF(Q251="2 - Improbable",2,IF(Q251="3 - Posible",3,IF(Q251="4 - Probable",4,IF(Q251="5 - Casi seguro",5,IF(Q251="1 - Baja",6,IF(Q251="2 - Media",7,IF(Q251="3 - Alta",8,IF(Q251="NO APLICA","",IF(Q251="Seleccione",0))))))))))</f>
        <v/>
      </c>
      <c r="S251" s="283" t="s">
        <v>376</v>
      </c>
      <c r="T251" s="35" t="str">
        <f t="shared" ref="T251" si="51">IF(S251="1 -Insignificante",1,IF(S251="2 -Menor",2,IF(S251="3 -Moderado",3,IF(S251="4 -Mayor",4,IF(S251="10 -Mayor",7,IF(S251="5 -Catastrófico",5,IF(S251="5 -Moderado",6,IF(S251="20 -Catastrófico",8,IF(S251="1 - Mínimo/Leve",9,IF(S251="2 - Importante",10,IF(S251="3 - Fuerte",11,IF(S251="NO APLICA","",IF(S251="Seleccione",0)))))))))))))</f>
        <v/>
      </c>
      <c r="U251" s="35" t="str">
        <f t="shared" ref="U251" si="52">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
      </c>
      <c r="V251" s="287"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NO APLICA</v>
      </c>
      <c r="W251" s="80" t="s">
        <v>855</v>
      </c>
      <c r="X251" s="170" t="s">
        <v>856</v>
      </c>
      <c r="Y251" s="170" t="s">
        <v>857</v>
      </c>
      <c r="Z251" s="80" t="s">
        <v>858</v>
      </c>
      <c r="AA251" s="280" t="s">
        <v>859</v>
      </c>
    </row>
    <row r="252" spans="1:27" x14ac:dyDescent="0.25">
      <c r="A252" s="279"/>
      <c r="B252" s="380"/>
      <c r="C252" s="284"/>
      <c r="D252" s="80"/>
      <c r="E252" s="289"/>
      <c r="F252" s="284"/>
      <c r="G252" s="35"/>
      <c r="H252" s="284"/>
      <c r="I252" s="35"/>
      <c r="J252" s="35"/>
      <c r="K252" s="287"/>
      <c r="L252" s="284"/>
      <c r="M252" s="80"/>
      <c r="N252" s="66" t="s">
        <v>376</v>
      </c>
      <c r="O252" s="192" t="str">
        <f t="shared" si="49"/>
        <v>NO APLICA</v>
      </c>
      <c r="P252" s="192" t="str">
        <f t="shared" si="49"/>
        <v>NO APLICA</v>
      </c>
      <c r="Q252" s="284"/>
      <c r="R252" s="35"/>
      <c r="S252" s="284"/>
      <c r="T252" s="35"/>
      <c r="U252" s="35"/>
      <c r="V252" s="287"/>
      <c r="W252" s="80"/>
      <c r="X252" s="170"/>
      <c r="Y252" s="170"/>
      <c r="Z252" s="80"/>
      <c r="AA252" s="281"/>
    </row>
    <row r="253" spans="1:27" x14ac:dyDescent="0.25">
      <c r="A253" s="279"/>
      <c r="B253" s="380"/>
      <c r="C253" s="284"/>
      <c r="D253" s="126"/>
      <c r="E253" s="289"/>
      <c r="F253" s="284"/>
      <c r="G253" s="35"/>
      <c r="H253" s="284"/>
      <c r="I253" s="35"/>
      <c r="J253" s="35"/>
      <c r="K253" s="287"/>
      <c r="L253" s="284"/>
      <c r="M253" s="65"/>
      <c r="N253" s="66" t="s">
        <v>376</v>
      </c>
      <c r="O253" s="192" t="str">
        <f t="shared" si="49"/>
        <v>NO APLICA</v>
      </c>
      <c r="P253" s="192" t="str">
        <f t="shared" si="49"/>
        <v>NO APLICA</v>
      </c>
      <c r="Q253" s="284"/>
      <c r="R253" s="35"/>
      <c r="S253" s="284"/>
      <c r="T253" s="35"/>
      <c r="U253" s="35"/>
      <c r="V253" s="287"/>
      <c r="W253" s="80"/>
      <c r="X253" s="170"/>
      <c r="Y253" s="170"/>
      <c r="Z253" s="80"/>
      <c r="AA253" s="281"/>
    </row>
    <row r="254" spans="1:27" x14ac:dyDescent="0.25">
      <c r="A254" s="279"/>
      <c r="B254" s="380"/>
      <c r="C254" s="284"/>
      <c r="D254" s="132"/>
      <c r="E254" s="289"/>
      <c r="F254" s="284"/>
      <c r="G254" s="35"/>
      <c r="H254" s="284"/>
      <c r="I254" s="35"/>
      <c r="J254" s="35"/>
      <c r="K254" s="287"/>
      <c r="L254" s="284"/>
      <c r="M254" s="65"/>
      <c r="N254" s="66" t="s">
        <v>376</v>
      </c>
      <c r="O254" s="192" t="str">
        <f t="shared" si="49"/>
        <v>NO APLICA</v>
      </c>
      <c r="P254" s="192" t="str">
        <f t="shared" si="49"/>
        <v>NO APLICA</v>
      </c>
      <c r="Q254" s="284"/>
      <c r="R254" s="35"/>
      <c r="S254" s="284"/>
      <c r="T254" s="35"/>
      <c r="U254" s="35"/>
      <c r="V254" s="287"/>
      <c r="W254" s="80"/>
      <c r="X254" s="80"/>
      <c r="Y254" s="80"/>
      <c r="Z254" s="80"/>
      <c r="AA254" s="281"/>
    </row>
    <row r="255" spans="1:27" ht="16.5" customHeight="1" x14ac:dyDescent="0.25">
      <c r="A255" s="279"/>
      <c r="B255" s="381"/>
      <c r="C255" s="285"/>
      <c r="D255" s="97"/>
      <c r="E255" s="317"/>
      <c r="F255" s="285"/>
      <c r="G255" s="35"/>
      <c r="H255" s="285"/>
      <c r="I255" s="35"/>
      <c r="J255" s="35"/>
      <c r="K255" s="287"/>
      <c r="L255" s="285"/>
      <c r="M255" s="65"/>
      <c r="N255" s="66" t="s">
        <v>376</v>
      </c>
      <c r="O255" s="192" t="str">
        <f t="shared" si="49"/>
        <v>NO APLICA</v>
      </c>
      <c r="P255" s="192" t="str">
        <f t="shared" si="49"/>
        <v>NO APLICA</v>
      </c>
      <c r="Q255" s="285"/>
      <c r="R255" s="35"/>
      <c r="S255" s="285"/>
      <c r="T255" s="35"/>
      <c r="U255" s="35"/>
      <c r="V255" s="287"/>
      <c r="W255" s="80"/>
      <c r="X255" s="80"/>
      <c r="Y255" s="80"/>
      <c r="Z255" s="80"/>
      <c r="AA255" s="282"/>
    </row>
    <row r="256" spans="1:27" ht="98.25" customHeight="1" x14ac:dyDescent="0.25">
      <c r="A256" s="279">
        <v>48</v>
      </c>
      <c r="B256" s="371" t="s">
        <v>1238</v>
      </c>
      <c r="C256" s="283" t="s">
        <v>288</v>
      </c>
      <c r="D256" s="267" t="s">
        <v>947</v>
      </c>
      <c r="E256" s="368" t="s">
        <v>948</v>
      </c>
      <c r="F256" s="328" t="s">
        <v>361</v>
      </c>
      <c r="G256" s="513">
        <f>IF(F256="1 - Rara vez",1,IF(F256="2 - Improbable",2,IF(F256="3 - Posible",3,IF(F256="4 - Probable",4,IF(F256="5 - Casi seguro",5,IF(F256="1 - Baja",6,IF(F256="2 - Media",7,IF(F256="3 - Alta",8,IF(F256="Seleccione",0)))))))))</f>
        <v>8</v>
      </c>
      <c r="H256" s="328" t="s">
        <v>363</v>
      </c>
      <c r="I256" s="513">
        <f>IF(H256="1 -Insignificante",1,IF(H256="2 -Menor",2,IF(H256="3 -Moderado",3,IF(H256="5 -Moderado",6,IF(H256="4 -Mayor",4,IF(H256="10 -Mayor",7,IF(H256="5 -Catastrófico",5,IF(H256="20 -Catastrófico",8,IF(H256="1 - Mínimo/Leve",9,IF(H256="2 - Importante",10,IF(H256="3 - Fuerte",11,IF(H256="Seleccione",0))))))))))))</f>
        <v>10</v>
      </c>
      <c r="J256" s="513">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48</v>
      </c>
      <c r="K256" s="514"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BENEFICIOSA</v>
      </c>
      <c r="L256" s="328" t="s">
        <v>369</v>
      </c>
      <c r="M256" s="228" t="s">
        <v>949</v>
      </c>
      <c r="N256" s="66" t="s">
        <v>376</v>
      </c>
      <c r="O256" s="35" t="str">
        <f t="shared" ref="O256:P258" si="53">IF($C$256="Oportunidad","NO APLICA","")</f>
        <v>NO APLICA</v>
      </c>
      <c r="P256" s="35" t="str">
        <f t="shared" si="53"/>
        <v>NO APLICA</v>
      </c>
      <c r="Q256" s="283" t="s">
        <v>376</v>
      </c>
      <c r="R256" s="35" t="str">
        <f>IF(Q256="1 - Rara vez",1,IF(Q256="2 - Improbable",2,IF(Q256="3 - Posible",3,IF(Q256="4 - Probable",4,IF(Q256="5 - Casi seguro",5,IF(Q256="1 - Baja",6,IF(Q256="2 - Media",7,IF(Q256="3 - Alta",8,IF(Q256="NO APLICA","",IF(Q256="Seleccione",0))))))))))</f>
        <v/>
      </c>
      <c r="S256" s="328" t="s">
        <v>376</v>
      </c>
      <c r="T256" s="35" t="str">
        <f>IF(S256="1 -Insignificante",1,IF(S256="2 -Menor",2,IF(S256="3 -Moderado",3,IF(S256="4 -Mayor",4,IF(S256="10 -Mayor",7,IF(S256="5 -Catastrófico",5,IF(S256="5 -Moderado",6,IF(S256="20 -Catastrófico",8,IF(S256="1 - Mínimo/Leve",9,IF(S256="2 - Importante",10,IF(S256="3 - Fuerte",11,IF(S256="NO APLICA","",IF(S256="Seleccione",0)))))))))))))</f>
        <v/>
      </c>
      <c r="U256" s="35"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
      </c>
      <c r="V256" s="287"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NO APLICA</v>
      </c>
      <c r="W256" s="127"/>
      <c r="X256" s="140"/>
      <c r="Y256" s="140"/>
      <c r="Z256" s="130"/>
      <c r="AA256" s="367"/>
    </row>
    <row r="257" spans="1:27" x14ac:dyDescent="0.25">
      <c r="A257" s="279"/>
      <c r="B257" s="372"/>
      <c r="C257" s="284"/>
      <c r="D257" s="267"/>
      <c r="E257" s="368"/>
      <c r="F257" s="329"/>
      <c r="G257" s="513"/>
      <c r="H257" s="329"/>
      <c r="I257" s="513"/>
      <c r="J257" s="513"/>
      <c r="K257" s="514"/>
      <c r="L257" s="329"/>
      <c r="M257" s="228"/>
      <c r="N257" s="66" t="s">
        <v>376</v>
      </c>
      <c r="O257" s="35" t="str">
        <f t="shared" si="53"/>
        <v>NO APLICA</v>
      </c>
      <c r="P257" s="35" t="str">
        <f t="shared" si="53"/>
        <v>NO APLICA</v>
      </c>
      <c r="Q257" s="284"/>
      <c r="R257" s="35"/>
      <c r="S257" s="329"/>
      <c r="T257" s="35"/>
      <c r="U257" s="35"/>
      <c r="V257" s="287"/>
      <c r="W257" s="127"/>
      <c r="X257" s="140"/>
      <c r="Y257" s="159"/>
      <c r="Z257" s="130"/>
      <c r="AA257" s="294"/>
    </row>
    <row r="258" spans="1:27" x14ac:dyDescent="0.25">
      <c r="A258" s="279"/>
      <c r="B258" s="372"/>
      <c r="C258" s="284"/>
      <c r="D258" s="267"/>
      <c r="E258" s="368"/>
      <c r="F258" s="329"/>
      <c r="G258" s="513"/>
      <c r="H258" s="329"/>
      <c r="I258" s="513"/>
      <c r="J258" s="513"/>
      <c r="K258" s="514"/>
      <c r="L258" s="329"/>
      <c r="M258" s="228"/>
      <c r="N258" s="66" t="s">
        <v>376</v>
      </c>
      <c r="O258" s="35" t="str">
        <f t="shared" si="53"/>
        <v>NO APLICA</v>
      </c>
      <c r="P258" s="35" t="str">
        <f t="shared" si="53"/>
        <v>NO APLICA</v>
      </c>
      <c r="Q258" s="284"/>
      <c r="R258" s="35"/>
      <c r="S258" s="329"/>
      <c r="T258" s="35"/>
      <c r="U258" s="35"/>
      <c r="V258" s="287"/>
      <c r="W258" s="127"/>
      <c r="X258" s="130"/>
      <c r="Y258" s="130"/>
      <c r="Z258" s="130"/>
      <c r="AA258" s="294"/>
    </row>
    <row r="259" spans="1:27" x14ac:dyDescent="0.25">
      <c r="A259" s="279"/>
      <c r="B259" s="372"/>
      <c r="C259" s="284"/>
      <c r="D259" s="267"/>
      <c r="E259" s="368"/>
      <c r="F259" s="329"/>
      <c r="G259" s="513"/>
      <c r="H259" s="329"/>
      <c r="I259" s="513"/>
      <c r="J259" s="513"/>
      <c r="K259" s="514"/>
      <c r="L259" s="329"/>
      <c r="M259" s="228"/>
      <c r="N259" s="66" t="s">
        <v>376</v>
      </c>
      <c r="O259" s="35" t="str">
        <f t="shared" ref="O259:P274" si="54">IF($C$256="Oportunidad","NO APLICA","")</f>
        <v>NO APLICA</v>
      </c>
      <c r="P259" s="35" t="str">
        <f t="shared" si="54"/>
        <v>NO APLICA</v>
      </c>
      <c r="Q259" s="284"/>
      <c r="R259" s="35"/>
      <c r="S259" s="329"/>
      <c r="T259" s="35"/>
      <c r="U259" s="35"/>
      <c r="V259" s="287"/>
      <c r="W259" s="127"/>
      <c r="X259" s="130"/>
      <c r="Y259" s="130"/>
      <c r="Z259" s="130"/>
      <c r="AA259" s="294"/>
    </row>
    <row r="260" spans="1:27" x14ac:dyDescent="0.25">
      <c r="A260" s="279"/>
      <c r="B260" s="373"/>
      <c r="C260" s="285"/>
      <c r="D260" s="515"/>
      <c r="E260" s="368"/>
      <c r="F260" s="330"/>
      <c r="G260" s="513"/>
      <c r="H260" s="330"/>
      <c r="I260" s="513"/>
      <c r="J260" s="513"/>
      <c r="K260" s="514"/>
      <c r="L260" s="330"/>
      <c r="M260" s="228"/>
      <c r="N260" s="66" t="s">
        <v>376</v>
      </c>
      <c r="O260" s="35" t="str">
        <f t="shared" si="54"/>
        <v>NO APLICA</v>
      </c>
      <c r="P260" s="35" t="str">
        <f t="shared" si="54"/>
        <v>NO APLICA</v>
      </c>
      <c r="Q260" s="285"/>
      <c r="R260" s="35"/>
      <c r="S260" s="330"/>
      <c r="T260" s="35"/>
      <c r="U260" s="35"/>
      <c r="V260" s="287"/>
      <c r="W260" s="127"/>
      <c r="X260" s="130"/>
      <c r="Y260" s="130"/>
      <c r="Z260" s="130"/>
      <c r="AA260" s="295"/>
    </row>
    <row r="261" spans="1:27" ht="136.5" customHeight="1" x14ac:dyDescent="0.25">
      <c r="A261" s="279">
        <v>49</v>
      </c>
      <c r="B261" s="371" t="s">
        <v>1084</v>
      </c>
      <c r="C261" s="283" t="s">
        <v>288</v>
      </c>
      <c r="D261" s="80" t="s">
        <v>850</v>
      </c>
      <c r="E261" s="280" t="s">
        <v>1087</v>
      </c>
      <c r="F261" s="283" t="s">
        <v>361</v>
      </c>
      <c r="G261" s="35">
        <f>IF(F261="1 - Rara vez",1,IF(F261="2 - Improbable",2,IF(F261="3 - Posible",3,IF(F261="4 - Probable",4,IF(F261="5 - Casi seguro",5,IF(F261="1 - Baja",6,IF(F261="2 - Media",7,IF(F261="3 - Alta",8,IF(F261="Seleccione",0)))))))))</f>
        <v>8</v>
      </c>
      <c r="H261" s="283" t="s">
        <v>363</v>
      </c>
      <c r="I261" s="35">
        <f>IF(H261="1 -Insignificante",1,IF(H261="2 -Menor",2,IF(H261="3 -Moderado",3,IF(H261="5 -Moderado",6,IF(H261="4 -Mayor",4,IF(H261="10 -Mayor",7,IF(H261="5 -Catastrófico",5,IF(H261="20 -Catastrófico",8,IF(H261="1 - Mínimo/Leve",9,IF(H261="2 - Importante",10,IF(H261="3 - Fuerte",11,IF(H261="Seleccione",0))))))))))))</f>
        <v>10</v>
      </c>
      <c r="J261" s="35">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287"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283" t="s">
        <v>368</v>
      </c>
      <c r="M261" s="109" t="s">
        <v>1088</v>
      </c>
      <c r="N261" s="66" t="s">
        <v>376</v>
      </c>
      <c r="O261" s="246" t="str">
        <f t="shared" si="54"/>
        <v>NO APLICA</v>
      </c>
      <c r="P261" s="246" t="str">
        <f t="shared" si="54"/>
        <v>NO APLICA</v>
      </c>
      <c r="Q261" s="283" t="s">
        <v>376</v>
      </c>
      <c r="R261" s="35" t="str">
        <f>IF(Q261="1 - Rara vez",1,IF(Q261="2 - Improbable",2,IF(Q261="3 - Posible",3,IF(Q261="4 - Probable",4,IF(Q261="5 - Casi seguro",5,IF(Q261="1 - Baja",6,IF(Q261="2 - Media",7,IF(Q261="3 - Alta",8,IF(Q261="NO APLICA","",IF(Q261="Seleccione",0))))))))))</f>
        <v/>
      </c>
      <c r="S261" s="283" t="s">
        <v>376</v>
      </c>
      <c r="T261" s="35" t="str">
        <f>IF(S261="1 -Insignificante",1,IF(S261="2 -Menor",2,IF(S261="3 -Moderado",3,IF(S261="4 -Mayor",4,IF(S261="10 -Mayor",7,IF(S261="5 -Catastrófico",5,IF(S261="5 -Moderado",6,IF(S261="20 -Catastrófico",8,IF(S261="1 - Mínimo/Leve",9,IF(S261="2 - Importante",10,IF(S261="3 - Fuerte",11,IF(S261="NO APLICA","",IF(S261="Seleccione",0)))))))))))))</f>
        <v/>
      </c>
      <c r="U261" s="35"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287"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9" t="s">
        <v>1089</v>
      </c>
      <c r="X261" s="111" t="s">
        <v>612</v>
      </c>
      <c r="Y261" s="111" t="s">
        <v>466</v>
      </c>
      <c r="Z261" s="109" t="s">
        <v>851</v>
      </c>
      <c r="AA261" s="280" t="s">
        <v>852</v>
      </c>
    </row>
    <row r="262" spans="1:27" ht="47.25" customHeight="1" x14ac:dyDescent="0.25">
      <c r="A262" s="279"/>
      <c r="B262" s="372"/>
      <c r="C262" s="284"/>
      <c r="D262" s="201" t="s">
        <v>1085</v>
      </c>
      <c r="E262" s="281"/>
      <c r="F262" s="284"/>
      <c r="G262" s="35"/>
      <c r="H262" s="284"/>
      <c r="I262" s="35"/>
      <c r="J262" s="35"/>
      <c r="K262" s="287"/>
      <c r="L262" s="284"/>
      <c r="M262" s="109"/>
      <c r="N262" s="66" t="s">
        <v>376</v>
      </c>
      <c r="O262" s="246" t="str">
        <f t="shared" si="54"/>
        <v>NO APLICA</v>
      </c>
      <c r="P262" s="246" t="str">
        <f t="shared" si="54"/>
        <v>NO APLICA</v>
      </c>
      <c r="Q262" s="284"/>
      <c r="R262" s="35"/>
      <c r="S262" s="284"/>
      <c r="T262" s="35"/>
      <c r="U262" s="35"/>
      <c r="V262" s="287"/>
      <c r="W262" s="109"/>
      <c r="X262" s="111"/>
      <c r="Y262" s="111"/>
      <c r="Z262" s="109"/>
      <c r="AA262" s="281"/>
    </row>
    <row r="263" spans="1:27" ht="90" customHeight="1" x14ac:dyDescent="0.25">
      <c r="A263" s="279"/>
      <c r="B263" s="372"/>
      <c r="C263" s="284"/>
      <c r="D263" s="201" t="s">
        <v>1086</v>
      </c>
      <c r="E263" s="281"/>
      <c r="F263" s="284"/>
      <c r="G263" s="35"/>
      <c r="H263" s="284"/>
      <c r="I263" s="35"/>
      <c r="J263" s="35"/>
      <c r="K263" s="287"/>
      <c r="L263" s="284"/>
      <c r="M263" s="65"/>
      <c r="N263" s="66" t="s">
        <v>376</v>
      </c>
      <c r="O263" s="246" t="str">
        <f t="shared" si="54"/>
        <v>NO APLICA</v>
      </c>
      <c r="P263" s="246" t="str">
        <f t="shared" si="54"/>
        <v>NO APLICA</v>
      </c>
      <c r="Q263" s="284"/>
      <c r="R263" s="35"/>
      <c r="S263" s="284"/>
      <c r="T263" s="35"/>
      <c r="U263" s="35"/>
      <c r="V263" s="287"/>
      <c r="W263" s="109"/>
      <c r="X263" s="111"/>
      <c r="Y263" s="111"/>
      <c r="Z263" s="109"/>
      <c r="AA263" s="281"/>
    </row>
    <row r="264" spans="1:27" x14ac:dyDescent="0.25">
      <c r="A264" s="279"/>
      <c r="B264" s="372"/>
      <c r="C264" s="284"/>
      <c r="D264" s="109"/>
      <c r="E264" s="281"/>
      <c r="F264" s="284"/>
      <c r="G264" s="35"/>
      <c r="H264" s="284"/>
      <c r="I264" s="35"/>
      <c r="J264" s="35"/>
      <c r="K264" s="287"/>
      <c r="L264" s="284"/>
      <c r="M264" s="65"/>
      <c r="N264" s="66" t="s">
        <v>376</v>
      </c>
      <c r="O264" s="246" t="str">
        <f t="shared" si="54"/>
        <v>NO APLICA</v>
      </c>
      <c r="P264" s="246" t="str">
        <f t="shared" si="54"/>
        <v>NO APLICA</v>
      </c>
      <c r="Q264" s="284"/>
      <c r="R264" s="35"/>
      <c r="S264" s="284"/>
      <c r="T264" s="35"/>
      <c r="U264" s="35"/>
      <c r="V264" s="287"/>
      <c r="W264" s="109"/>
      <c r="X264" s="111"/>
      <c r="Y264" s="111"/>
      <c r="Z264" s="111"/>
      <c r="AA264" s="281"/>
    </row>
    <row r="265" spans="1:27" x14ac:dyDescent="0.25">
      <c r="A265" s="279"/>
      <c r="B265" s="373"/>
      <c r="C265" s="285"/>
      <c r="D265" s="109"/>
      <c r="E265" s="282"/>
      <c r="F265" s="285"/>
      <c r="G265" s="35"/>
      <c r="H265" s="285"/>
      <c r="I265" s="35"/>
      <c r="J265" s="35"/>
      <c r="K265" s="287"/>
      <c r="L265" s="285"/>
      <c r="M265" s="65"/>
      <c r="N265" s="66" t="s">
        <v>376</v>
      </c>
      <c r="O265" s="246" t="str">
        <f t="shared" si="54"/>
        <v>NO APLICA</v>
      </c>
      <c r="P265" s="246" t="str">
        <f t="shared" si="54"/>
        <v>NO APLICA</v>
      </c>
      <c r="Q265" s="285"/>
      <c r="R265" s="35"/>
      <c r="S265" s="285"/>
      <c r="T265" s="35"/>
      <c r="U265" s="35"/>
      <c r="V265" s="287"/>
      <c r="W265" s="109"/>
      <c r="X265" s="111"/>
      <c r="Y265" s="111"/>
      <c r="Z265" s="111"/>
      <c r="AA265" s="282"/>
    </row>
    <row r="266" spans="1:27" ht="121.5" customHeight="1" x14ac:dyDescent="0.25">
      <c r="A266" s="279">
        <v>50</v>
      </c>
      <c r="B266" s="379" t="s">
        <v>645</v>
      </c>
      <c r="C266" s="283" t="s">
        <v>288</v>
      </c>
      <c r="D266" s="109" t="s">
        <v>866</v>
      </c>
      <c r="E266" s="280" t="s">
        <v>631</v>
      </c>
      <c r="F266" s="283" t="s">
        <v>360</v>
      </c>
      <c r="G266" s="35">
        <f>IF(F266="1 - Rara vez",1,IF(F266="2 - Improbable",2,IF(F266="3 - Posible",3,IF(F266="4 - Probable",4,IF(F266="5 - Casi seguro",5,IF(F266="1 - Baja",6,IF(F266="2 - Media",7,IF(F266="3 - Alta",8,IF(F266="Seleccione",0)))))))))</f>
        <v>7</v>
      </c>
      <c r="H266" s="283" t="s">
        <v>363</v>
      </c>
      <c r="I266" s="35">
        <f>IF(H266="1 -Insignificante",1,IF(H266="2 -Menor",2,IF(H266="3 -Moderado",3,IF(H266="5 -Moderado",6,IF(H266="4 -Mayor",4,IF(H266="10 -Mayor",7,IF(H266="5 -Catastrófico",5,IF(H266="20 -Catastrófico",8,IF(H266="1 - Mínimo/Leve",9,IF(H266="2 - Importante",10,IF(H266="3 - Fuerte",11,IF(H266="Seleccione",0))))))))))))</f>
        <v>10</v>
      </c>
      <c r="J266" s="35">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87"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83" t="s">
        <v>369</v>
      </c>
      <c r="M266" s="109" t="s">
        <v>867</v>
      </c>
      <c r="N266" s="66" t="s">
        <v>376</v>
      </c>
      <c r="O266" s="246" t="str">
        <f t="shared" si="54"/>
        <v>NO APLICA</v>
      </c>
      <c r="P266" s="246" t="str">
        <f t="shared" si="54"/>
        <v>NO APLICA</v>
      </c>
      <c r="Q266" s="283" t="s">
        <v>376</v>
      </c>
      <c r="R266" s="35" t="str">
        <f>IF(Q266="1 - Rara vez",1,IF(Q266="2 - Improbable",2,IF(Q266="3 - Posible",3,IF(Q266="4 - Probable",4,IF(Q266="5 - Casi seguro",5,IF(Q266="1 - Baja",6,IF(Q266="2 - Media",7,IF(Q266="3 - Alta",8,IF(Q266="NO APLICA","",IF(Q266="Seleccione",0))))))))))</f>
        <v/>
      </c>
      <c r="S266" s="283" t="s">
        <v>376</v>
      </c>
      <c r="T266" s="35" t="str">
        <f>IF(S266="1 -Insignificante",1,IF(S266="2 -Menor",2,IF(S266="3 -Moderado",3,IF(S266="4 -Mayor",4,IF(S266="10 -Mayor",7,IF(S266="5 -Catastrófico",5,IF(S266="5 -Moderado",6,IF(S266="20 -Catastrófico",8,IF(S266="1 - Mínimo/Leve",9,IF(S266="2 - Importante",10,IF(S266="3 - Fuerte",11,IF(S266="NO APLICA","",IF(S266="Seleccione",0)))))))))))))</f>
        <v/>
      </c>
      <c r="U266" s="35"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287"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09" t="s">
        <v>1103</v>
      </c>
      <c r="X266" s="208" t="s">
        <v>449</v>
      </c>
      <c r="Y266" s="208" t="s">
        <v>449</v>
      </c>
      <c r="Z266" s="109" t="s">
        <v>632</v>
      </c>
      <c r="AA266" s="274" t="s">
        <v>633</v>
      </c>
    </row>
    <row r="267" spans="1:27" x14ac:dyDescent="0.25">
      <c r="A267" s="279"/>
      <c r="B267" s="380"/>
      <c r="C267" s="284"/>
      <c r="D267" s="80"/>
      <c r="E267" s="281"/>
      <c r="F267" s="284"/>
      <c r="G267" s="35"/>
      <c r="H267" s="284"/>
      <c r="I267" s="35"/>
      <c r="J267" s="35"/>
      <c r="K267" s="287"/>
      <c r="L267" s="284"/>
      <c r="M267" s="65"/>
      <c r="N267" s="66" t="s">
        <v>376</v>
      </c>
      <c r="O267" s="246" t="str">
        <f t="shared" si="54"/>
        <v>NO APLICA</v>
      </c>
      <c r="P267" s="246" t="str">
        <f t="shared" si="54"/>
        <v>NO APLICA</v>
      </c>
      <c r="Q267" s="284"/>
      <c r="R267" s="35"/>
      <c r="S267" s="284"/>
      <c r="T267" s="35"/>
      <c r="U267" s="35"/>
      <c r="V267" s="287"/>
      <c r="W267" s="198"/>
      <c r="X267" s="197"/>
      <c r="Y267" s="197"/>
      <c r="Z267" s="198"/>
      <c r="AA267" s="275"/>
    </row>
    <row r="268" spans="1:27" x14ac:dyDescent="0.25">
      <c r="A268" s="279"/>
      <c r="B268" s="380"/>
      <c r="C268" s="284"/>
      <c r="D268" s="80"/>
      <c r="E268" s="281"/>
      <c r="F268" s="284"/>
      <c r="G268" s="35"/>
      <c r="H268" s="284"/>
      <c r="I268" s="35"/>
      <c r="J268" s="35"/>
      <c r="K268" s="287"/>
      <c r="L268" s="284"/>
      <c r="M268" s="65"/>
      <c r="N268" s="66" t="s">
        <v>376</v>
      </c>
      <c r="O268" s="246" t="str">
        <f t="shared" si="54"/>
        <v>NO APLICA</v>
      </c>
      <c r="P268" s="246" t="str">
        <f t="shared" si="54"/>
        <v>NO APLICA</v>
      </c>
      <c r="Q268" s="284"/>
      <c r="R268" s="35"/>
      <c r="S268" s="284"/>
      <c r="T268" s="35"/>
      <c r="U268" s="35"/>
      <c r="V268" s="287"/>
      <c r="W268" s="198"/>
      <c r="X268" s="197"/>
      <c r="Y268" s="197"/>
      <c r="Z268" s="198"/>
      <c r="AA268" s="275"/>
    </row>
    <row r="269" spans="1:27" x14ac:dyDescent="0.25">
      <c r="A269" s="279"/>
      <c r="B269" s="380"/>
      <c r="C269" s="284"/>
      <c r="D269" s="80"/>
      <c r="E269" s="281"/>
      <c r="F269" s="284"/>
      <c r="G269" s="35"/>
      <c r="H269" s="284"/>
      <c r="I269" s="35"/>
      <c r="J269" s="35"/>
      <c r="K269" s="287"/>
      <c r="L269" s="284"/>
      <c r="M269" s="65"/>
      <c r="N269" s="66" t="s">
        <v>376</v>
      </c>
      <c r="O269" s="246" t="str">
        <f t="shared" si="54"/>
        <v>NO APLICA</v>
      </c>
      <c r="P269" s="246" t="str">
        <f t="shared" si="54"/>
        <v>NO APLICA</v>
      </c>
      <c r="Q269" s="284"/>
      <c r="R269" s="35"/>
      <c r="S269" s="284"/>
      <c r="T269" s="35"/>
      <c r="U269" s="35"/>
      <c r="V269" s="287"/>
      <c r="W269" s="198"/>
      <c r="X269" s="197"/>
      <c r="Y269" s="197"/>
      <c r="Z269" s="198"/>
      <c r="AA269" s="275"/>
    </row>
    <row r="270" spans="1:27" x14ac:dyDescent="0.25">
      <c r="A270" s="279"/>
      <c r="B270" s="381"/>
      <c r="C270" s="285"/>
      <c r="D270" s="80"/>
      <c r="E270" s="282"/>
      <c r="F270" s="285"/>
      <c r="G270" s="35"/>
      <c r="H270" s="285"/>
      <c r="I270" s="35"/>
      <c r="J270" s="35"/>
      <c r="K270" s="287"/>
      <c r="L270" s="285"/>
      <c r="M270" s="65"/>
      <c r="N270" s="66" t="s">
        <v>376</v>
      </c>
      <c r="O270" s="246" t="str">
        <f t="shared" si="54"/>
        <v>NO APLICA</v>
      </c>
      <c r="P270" s="246" t="str">
        <f t="shared" si="54"/>
        <v>NO APLICA</v>
      </c>
      <c r="Q270" s="285"/>
      <c r="R270" s="35"/>
      <c r="S270" s="285"/>
      <c r="T270" s="35"/>
      <c r="U270" s="35"/>
      <c r="V270" s="287"/>
      <c r="W270" s="198"/>
      <c r="X270" s="197"/>
      <c r="Y270" s="197"/>
      <c r="Z270" s="198"/>
      <c r="AA270" s="276"/>
    </row>
    <row r="271" spans="1:27" ht="99" customHeight="1" x14ac:dyDescent="0.25">
      <c r="A271" s="279">
        <v>51</v>
      </c>
      <c r="B271" s="379" t="s">
        <v>646</v>
      </c>
      <c r="C271" s="283" t="s">
        <v>288</v>
      </c>
      <c r="D271" s="111" t="s">
        <v>634</v>
      </c>
      <c r="E271" s="280" t="s">
        <v>631</v>
      </c>
      <c r="F271" s="283" t="s">
        <v>359</v>
      </c>
      <c r="G271" s="35">
        <f>IF(F271="1 - Rara vez",1,IF(F271="2 - Improbable",2,IF(F271="3 - Posible",3,IF(F271="4 - Probable",4,IF(F271="5 - Casi seguro",5,IF(F271="1 - Baja",6,IF(F271="2 - Media",7,IF(F271="3 - Alta",8,IF(F271="Seleccione",0)))))))))</f>
        <v>6</v>
      </c>
      <c r="H271" s="283" t="s">
        <v>363</v>
      </c>
      <c r="I271" s="35">
        <f>IF(H271="1 -Insignificante",1,IF(H271="2 -Menor",2,IF(H271="3 -Moderado",3,IF(H271="5 -Moderado",6,IF(H271="4 -Mayor",4,IF(H271="10 -Mayor",7,IF(H271="5 -Catastrófico",5,IF(H271="20 -Catastrófico",8,IF(H271="1 - Mínimo/Leve",9,IF(H271="2 - Importante",10,IF(H271="3 - Fuerte",11,IF(H271="Seleccione",0))))))))))))</f>
        <v>10</v>
      </c>
      <c r="J271" s="35">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87"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83" t="s">
        <v>369</v>
      </c>
      <c r="M271" s="109" t="s">
        <v>635</v>
      </c>
      <c r="N271" s="66" t="s">
        <v>376</v>
      </c>
      <c r="O271" s="246" t="str">
        <f t="shared" si="54"/>
        <v>NO APLICA</v>
      </c>
      <c r="P271" s="246" t="str">
        <f t="shared" si="54"/>
        <v>NO APLICA</v>
      </c>
      <c r="Q271" s="283" t="s">
        <v>376</v>
      </c>
      <c r="R271" s="35" t="str">
        <f>IF(Q271="1 - Rara vez",1,IF(Q271="2 - Improbable",2,IF(Q271="3 - Posible",3,IF(Q271="4 - Probable",4,IF(Q271="5 - Casi seguro",5,IF(Q271="1 - Baja",6,IF(Q271="2 - Media",7,IF(Q271="3 - Alta",8,IF(Q271="NO APLICA","",IF(Q271="Seleccione",0))))))))))</f>
        <v/>
      </c>
      <c r="S271" s="283" t="s">
        <v>376</v>
      </c>
      <c r="T271" s="35" t="str">
        <f>IF(S271="1 -Insignificante",1,IF(S271="2 -Menor",2,IF(S271="3 -Moderado",3,IF(S271="4 -Mayor",4,IF(S271="10 -Mayor",7,IF(S271="5 -Catastrófico",5,IF(S271="5 -Moderado",6,IF(S271="20 -Catastrófico",8,IF(S271="1 - Mínimo/Leve",9,IF(S271="2 - Importante",10,IF(S271="3 - Fuerte",11,IF(S271="NO APLICA","",IF(S271="Seleccione",0)))))))))))))</f>
        <v/>
      </c>
      <c r="U271" s="35"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
      </c>
      <c r="V271" s="287"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NO APLICA</v>
      </c>
      <c r="W271" s="109" t="s">
        <v>869</v>
      </c>
      <c r="X271" s="196">
        <v>46031</v>
      </c>
      <c r="Y271" s="196">
        <v>46386</v>
      </c>
      <c r="Z271" s="109" t="s">
        <v>636</v>
      </c>
      <c r="AA271" s="274" t="s">
        <v>1104</v>
      </c>
    </row>
    <row r="272" spans="1:27" x14ac:dyDescent="0.25">
      <c r="A272" s="279"/>
      <c r="B272" s="380"/>
      <c r="C272" s="284"/>
      <c r="D272" s="80"/>
      <c r="E272" s="281"/>
      <c r="F272" s="284"/>
      <c r="G272" s="35"/>
      <c r="H272" s="284"/>
      <c r="I272" s="35"/>
      <c r="J272" s="35"/>
      <c r="K272" s="287"/>
      <c r="L272" s="284"/>
      <c r="M272" s="65"/>
      <c r="N272" s="66" t="s">
        <v>376</v>
      </c>
      <c r="O272" s="246" t="str">
        <f t="shared" si="54"/>
        <v>NO APLICA</v>
      </c>
      <c r="P272" s="246" t="str">
        <f t="shared" si="54"/>
        <v>NO APLICA</v>
      </c>
      <c r="Q272" s="284"/>
      <c r="R272" s="35"/>
      <c r="S272" s="284"/>
      <c r="T272" s="35"/>
      <c r="U272" s="35"/>
      <c r="V272" s="287"/>
      <c r="W272" s="198"/>
      <c r="X272" s="197"/>
      <c r="Y272" s="197"/>
      <c r="Z272" s="198"/>
      <c r="AA272" s="275"/>
    </row>
    <row r="273" spans="1:27" x14ac:dyDescent="0.25">
      <c r="A273" s="279"/>
      <c r="B273" s="380"/>
      <c r="C273" s="284"/>
      <c r="D273" s="80"/>
      <c r="E273" s="281"/>
      <c r="F273" s="284"/>
      <c r="G273" s="35"/>
      <c r="H273" s="284"/>
      <c r="I273" s="35"/>
      <c r="J273" s="35"/>
      <c r="K273" s="287"/>
      <c r="L273" s="284"/>
      <c r="M273" s="65"/>
      <c r="N273" s="66" t="s">
        <v>376</v>
      </c>
      <c r="O273" s="246" t="str">
        <f t="shared" si="54"/>
        <v>NO APLICA</v>
      </c>
      <c r="P273" s="246" t="str">
        <f t="shared" si="54"/>
        <v>NO APLICA</v>
      </c>
      <c r="Q273" s="284"/>
      <c r="R273" s="35"/>
      <c r="S273" s="284"/>
      <c r="T273" s="35"/>
      <c r="U273" s="35"/>
      <c r="V273" s="287"/>
      <c r="W273" s="198"/>
      <c r="X273" s="197"/>
      <c r="Y273" s="197"/>
      <c r="Z273" s="198"/>
      <c r="AA273" s="275"/>
    </row>
    <row r="274" spans="1:27" x14ac:dyDescent="0.25">
      <c r="A274" s="279"/>
      <c r="B274" s="380"/>
      <c r="C274" s="284"/>
      <c r="D274" s="80"/>
      <c r="E274" s="281"/>
      <c r="F274" s="284"/>
      <c r="G274" s="35"/>
      <c r="H274" s="284"/>
      <c r="I274" s="35"/>
      <c r="J274" s="35"/>
      <c r="K274" s="287"/>
      <c r="L274" s="284"/>
      <c r="M274" s="65"/>
      <c r="N274" s="66" t="s">
        <v>376</v>
      </c>
      <c r="O274" s="246" t="str">
        <f t="shared" si="54"/>
        <v>NO APLICA</v>
      </c>
      <c r="P274" s="246" t="str">
        <f t="shared" si="54"/>
        <v>NO APLICA</v>
      </c>
      <c r="Q274" s="284"/>
      <c r="R274" s="35"/>
      <c r="S274" s="284"/>
      <c r="T274" s="35"/>
      <c r="U274" s="35"/>
      <c r="V274" s="287"/>
      <c r="W274" s="198"/>
      <c r="X274" s="197"/>
      <c r="Y274" s="197"/>
      <c r="Z274" s="198"/>
      <c r="AA274" s="275"/>
    </row>
    <row r="275" spans="1:27" x14ac:dyDescent="0.25">
      <c r="A275" s="279"/>
      <c r="B275" s="381"/>
      <c r="C275" s="285"/>
      <c r="D275" s="80"/>
      <c r="E275" s="282"/>
      <c r="F275" s="285"/>
      <c r="G275" s="35"/>
      <c r="H275" s="285"/>
      <c r="I275" s="35"/>
      <c r="J275" s="35"/>
      <c r="K275" s="287"/>
      <c r="L275" s="285"/>
      <c r="M275" s="65"/>
      <c r="N275" s="66" t="s">
        <v>376</v>
      </c>
      <c r="O275" s="246" t="str">
        <f t="shared" ref="O275:P338" si="55">IF($C$256="Oportunidad","NO APLICA","")</f>
        <v>NO APLICA</v>
      </c>
      <c r="P275" s="246" t="str">
        <f t="shared" si="55"/>
        <v>NO APLICA</v>
      </c>
      <c r="Q275" s="285"/>
      <c r="R275" s="35"/>
      <c r="S275" s="285"/>
      <c r="T275" s="35"/>
      <c r="U275" s="35"/>
      <c r="V275" s="287"/>
      <c r="W275" s="198"/>
      <c r="X275" s="197"/>
      <c r="Y275" s="197"/>
      <c r="Z275" s="198"/>
      <c r="AA275" s="276"/>
    </row>
    <row r="276" spans="1:27" ht="112.5" customHeight="1" x14ac:dyDescent="0.25">
      <c r="A276" s="279">
        <v>52</v>
      </c>
      <c r="B276" s="379" t="s">
        <v>647</v>
      </c>
      <c r="C276" s="283" t="s">
        <v>288</v>
      </c>
      <c r="D276" s="111" t="s">
        <v>637</v>
      </c>
      <c r="E276" s="280" t="s">
        <v>639</v>
      </c>
      <c r="F276" s="283" t="s">
        <v>360</v>
      </c>
      <c r="G276" s="35">
        <f>IF(F276="1 - Rara vez",1,IF(F276="2 - Improbable",2,IF(F276="3 - Posible",3,IF(F276="4 - Probable",4,IF(F276="5 - Casi seguro",5,IF(F276="1 - Baja",6,IF(F276="2 - Media",7,IF(F276="3 - Alta",8,IF(F276="Seleccione",0)))))))))</f>
        <v>7</v>
      </c>
      <c r="H276" s="283" t="s">
        <v>363</v>
      </c>
      <c r="I276" s="35">
        <f>IF(H276="1 -Insignificante",1,IF(H276="2 -Menor",2,IF(H276="3 -Moderado",3,IF(H276="5 -Moderado",6,IF(H276="4 -Mayor",4,IF(H276="10 -Mayor",7,IF(H276="5 -Catastrófico",5,IF(H276="20 -Catastrófico",8,IF(H276="1 - Mínimo/Leve",9,IF(H276="2 - Importante",10,IF(H276="3 - Fuerte",11,IF(H276="Seleccione",0))))))))))))</f>
        <v>10</v>
      </c>
      <c r="J276" s="35">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87"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83" t="s">
        <v>369</v>
      </c>
      <c r="M276" s="109" t="s">
        <v>640</v>
      </c>
      <c r="N276" s="66" t="s">
        <v>376</v>
      </c>
      <c r="O276" s="246" t="str">
        <f t="shared" si="55"/>
        <v>NO APLICA</v>
      </c>
      <c r="P276" s="246" t="str">
        <f t="shared" si="55"/>
        <v>NO APLICA</v>
      </c>
      <c r="Q276" s="283" t="s">
        <v>376</v>
      </c>
      <c r="R276" s="35" t="str">
        <f>IF(Q276="1 - Rara vez",1,IF(Q276="2 - Improbable",2,IF(Q276="3 - Posible",3,IF(Q276="4 - Probable",4,IF(Q276="5 - Casi seguro",5,IF(Q276="1 - Baja",6,IF(Q276="2 - Media",7,IF(Q276="3 - Alta",8,IF(Q276="NO APLICA","",IF(Q276="Seleccione",0))))))))))</f>
        <v/>
      </c>
      <c r="S276" s="283" t="s">
        <v>376</v>
      </c>
      <c r="T276" s="35" t="str">
        <f>IF(S276="1 -Insignificante",1,IF(S276="2 -Menor",2,IF(S276="3 -Moderado",3,IF(S276="4 -Mayor",4,IF(S276="10 -Mayor",7,IF(S276="5 -Catastrófico",5,IF(S276="5 -Moderado",6,IF(S276="20 -Catastrófico",8,IF(S276="1 - Mínimo/Leve",9,IF(S276="2 - Importante",10,IF(S276="3 - Fuerte",11,IF(S276="NO APLICA","",IF(S276="Seleccione",0)))))))))))))</f>
        <v/>
      </c>
      <c r="U276" s="35"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
      </c>
      <c r="V276" s="287"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NO APLICA</v>
      </c>
      <c r="W276" s="109" t="s">
        <v>641</v>
      </c>
      <c r="X276" s="197" t="s">
        <v>642</v>
      </c>
      <c r="Y276" s="197" t="s">
        <v>643</v>
      </c>
      <c r="Z276" s="109" t="s">
        <v>644</v>
      </c>
      <c r="AA276" s="274" t="s">
        <v>1105</v>
      </c>
    </row>
    <row r="277" spans="1:27" ht="45" customHeight="1" x14ac:dyDescent="0.25">
      <c r="A277" s="279"/>
      <c r="B277" s="380"/>
      <c r="C277" s="284"/>
      <c r="D277" s="111" t="s">
        <v>638</v>
      </c>
      <c r="E277" s="281"/>
      <c r="F277" s="284"/>
      <c r="G277" s="35"/>
      <c r="H277" s="284"/>
      <c r="I277" s="35"/>
      <c r="J277" s="35"/>
      <c r="K277" s="287"/>
      <c r="L277" s="284"/>
      <c r="M277" s="65"/>
      <c r="N277" s="66" t="s">
        <v>376</v>
      </c>
      <c r="O277" s="246" t="str">
        <f t="shared" si="55"/>
        <v>NO APLICA</v>
      </c>
      <c r="P277" s="246" t="str">
        <f t="shared" si="55"/>
        <v>NO APLICA</v>
      </c>
      <c r="Q277" s="284"/>
      <c r="R277" s="35"/>
      <c r="S277" s="284"/>
      <c r="T277" s="35"/>
      <c r="U277" s="35"/>
      <c r="V277" s="287"/>
      <c r="W277" s="198"/>
      <c r="X277" s="197"/>
      <c r="Y277" s="197"/>
      <c r="Z277" s="198"/>
      <c r="AA277" s="275"/>
    </row>
    <row r="278" spans="1:27" ht="32.25" customHeight="1" x14ac:dyDescent="0.25">
      <c r="A278" s="279"/>
      <c r="B278" s="380"/>
      <c r="C278" s="284"/>
      <c r="D278" s="111" t="s">
        <v>868</v>
      </c>
      <c r="E278" s="281"/>
      <c r="F278" s="284"/>
      <c r="G278" s="35"/>
      <c r="H278" s="284"/>
      <c r="I278" s="35"/>
      <c r="J278" s="35"/>
      <c r="K278" s="287"/>
      <c r="L278" s="284"/>
      <c r="M278" s="65"/>
      <c r="N278" s="66" t="s">
        <v>376</v>
      </c>
      <c r="O278" s="246" t="str">
        <f t="shared" si="55"/>
        <v>NO APLICA</v>
      </c>
      <c r="P278" s="246" t="str">
        <f t="shared" si="55"/>
        <v>NO APLICA</v>
      </c>
      <c r="Q278" s="284"/>
      <c r="R278" s="35"/>
      <c r="S278" s="284"/>
      <c r="T278" s="35"/>
      <c r="U278" s="35"/>
      <c r="V278" s="287"/>
      <c r="W278" s="198"/>
      <c r="X278" s="197"/>
      <c r="Y278" s="197"/>
      <c r="Z278" s="198"/>
      <c r="AA278" s="275"/>
    </row>
    <row r="279" spans="1:27" x14ac:dyDescent="0.25">
      <c r="A279" s="279"/>
      <c r="B279" s="380"/>
      <c r="C279" s="284"/>
      <c r="D279" s="80"/>
      <c r="E279" s="281"/>
      <c r="F279" s="284"/>
      <c r="G279" s="35"/>
      <c r="H279" s="284"/>
      <c r="I279" s="35"/>
      <c r="J279" s="35"/>
      <c r="K279" s="287"/>
      <c r="L279" s="284"/>
      <c r="M279" s="65"/>
      <c r="N279" s="66" t="s">
        <v>376</v>
      </c>
      <c r="O279" s="246" t="str">
        <f t="shared" si="55"/>
        <v>NO APLICA</v>
      </c>
      <c r="P279" s="246" t="str">
        <f t="shared" si="55"/>
        <v>NO APLICA</v>
      </c>
      <c r="Q279" s="284"/>
      <c r="R279" s="35"/>
      <c r="S279" s="284"/>
      <c r="T279" s="35"/>
      <c r="U279" s="35"/>
      <c r="V279" s="287"/>
      <c r="W279" s="198"/>
      <c r="X279" s="197"/>
      <c r="Y279" s="197"/>
      <c r="Z279" s="198"/>
      <c r="AA279" s="275"/>
    </row>
    <row r="280" spans="1:27" x14ac:dyDescent="0.25">
      <c r="A280" s="279"/>
      <c r="B280" s="381"/>
      <c r="C280" s="285"/>
      <c r="D280" s="80"/>
      <c r="E280" s="282"/>
      <c r="F280" s="285"/>
      <c r="G280" s="35"/>
      <c r="H280" s="285"/>
      <c r="I280" s="35"/>
      <c r="J280" s="35"/>
      <c r="K280" s="287"/>
      <c r="L280" s="285"/>
      <c r="M280" s="65"/>
      <c r="N280" s="66" t="s">
        <v>376</v>
      </c>
      <c r="O280" s="246" t="str">
        <f t="shared" si="55"/>
        <v>NO APLICA</v>
      </c>
      <c r="P280" s="246" t="str">
        <f t="shared" si="55"/>
        <v>NO APLICA</v>
      </c>
      <c r="Q280" s="285"/>
      <c r="R280" s="35"/>
      <c r="S280" s="285"/>
      <c r="T280" s="35"/>
      <c r="U280" s="35"/>
      <c r="V280" s="287"/>
      <c r="W280" s="198"/>
      <c r="X280" s="197"/>
      <c r="Y280" s="197"/>
      <c r="Z280" s="198"/>
      <c r="AA280" s="276"/>
    </row>
    <row r="281" spans="1:27" ht="59.25" customHeight="1" x14ac:dyDescent="0.25">
      <c r="A281" s="279">
        <v>53</v>
      </c>
      <c r="B281" s="371" t="s">
        <v>726</v>
      </c>
      <c r="C281" s="283" t="s">
        <v>288</v>
      </c>
      <c r="D281" s="65" t="s">
        <v>630</v>
      </c>
      <c r="E281" s="286" t="s">
        <v>649</v>
      </c>
      <c r="F281" s="283" t="s">
        <v>360</v>
      </c>
      <c r="G281" s="35">
        <f>IF(F281="1 - Rara vez",1,IF(F281="2 - Improbable",2,IF(F281="3 - Posible",3,IF(F281="4 - Probable",4,IF(F281="5 - Casi seguro",5,IF(F281="1 - Baja",6,IF(F281="2 - Media",7,IF(F281="3 - Alta",8,IF(F281="Seleccione",0)))))))))</f>
        <v>7</v>
      </c>
      <c r="H281" s="283" t="s">
        <v>363</v>
      </c>
      <c r="I281" s="35">
        <f>IF(H281="1 -Insignificante",1,IF(H281="2 -Menor",2,IF(H281="3 -Moderado",3,IF(H281="5 -Moderado",6,IF(H281="4 -Mayor",4,IF(H281="10 -Mayor",7,IF(H281="5 -Catastrófico",5,IF(H281="20 -Catastrófico",8,IF(H281="1 - Mínimo/Leve",9,IF(H281="2 - Importante",10,IF(H281="3 - Fuerte",11,IF(H281="Seleccione",0))))))))))))</f>
        <v>10</v>
      </c>
      <c r="J281" s="35">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87"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83" t="s">
        <v>369</v>
      </c>
      <c r="M281" s="209" t="s">
        <v>1106</v>
      </c>
      <c r="N281" s="66" t="s">
        <v>376</v>
      </c>
      <c r="O281" s="246" t="str">
        <f t="shared" si="55"/>
        <v>NO APLICA</v>
      </c>
      <c r="P281" s="246" t="str">
        <f t="shared" si="55"/>
        <v>NO APLICA</v>
      </c>
      <c r="Q281" s="283" t="s">
        <v>376</v>
      </c>
      <c r="R281" s="35" t="str">
        <f>IF(Q281="1 - Rara vez",1,IF(Q281="2 - Improbable",2,IF(Q281="3 - Posible",3,IF(Q281="4 - Probable",4,IF(Q281="5 - Casi seguro",5,IF(Q281="1 - Baja",6,IF(Q281="2 - Media",7,IF(Q281="3 - Alta",8,IF(Q281="NO APLICA","",IF(Q281="Seleccione",0))))))))))</f>
        <v/>
      </c>
      <c r="S281" s="283" t="s">
        <v>376</v>
      </c>
      <c r="T281" s="35" t="str">
        <f>IF(S281="1 -Insignificante",1,IF(S281="2 -Menor",2,IF(S281="3 -Moderado",3,IF(S281="4 -Mayor",4,IF(S281="10 -Mayor",7,IF(S281="5 -Catastrófico",5,IF(S281="5 -Moderado",6,IF(S281="20 -Catastrófico",8,IF(S281="1 - Mínimo/Leve",9,IF(S281="2 - Importante",10,IF(S281="3 - Fuerte",11,IF(S281="NO APLICA","",IF(S281="Seleccione",0)))))))))))))</f>
        <v/>
      </c>
      <c r="U281" s="35"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
      </c>
      <c r="V281" s="287"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NO APLICA</v>
      </c>
      <c r="W281" s="215" t="s">
        <v>1108</v>
      </c>
      <c r="X281" s="213">
        <v>46063</v>
      </c>
      <c r="Y281" s="213">
        <v>46373</v>
      </c>
      <c r="Z281" s="210" t="s">
        <v>650</v>
      </c>
      <c r="AA281" s="274" t="s">
        <v>1109</v>
      </c>
    </row>
    <row r="282" spans="1:27" ht="82.5" customHeight="1" x14ac:dyDescent="0.25">
      <c r="A282" s="279"/>
      <c r="B282" s="372"/>
      <c r="C282" s="284"/>
      <c r="D282" s="65" t="s">
        <v>648</v>
      </c>
      <c r="E282" s="286"/>
      <c r="F282" s="284"/>
      <c r="G282" s="35"/>
      <c r="H282" s="284"/>
      <c r="I282" s="35"/>
      <c r="J282" s="35"/>
      <c r="K282" s="287"/>
      <c r="L282" s="284"/>
      <c r="M282" s="209" t="s">
        <v>1107</v>
      </c>
      <c r="N282" s="66" t="s">
        <v>376</v>
      </c>
      <c r="O282" s="246" t="str">
        <f t="shared" si="55"/>
        <v>NO APLICA</v>
      </c>
      <c r="P282" s="246" t="str">
        <f t="shared" si="55"/>
        <v>NO APLICA</v>
      </c>
      <c r="Q282" s="284"/>
      <c r="R282" s="35"/>
      <c r="S282" s="284"/>
      <c r="T282" s="35"/>
      <c r="U282" s="35"/>
      <c r="V282" s="287"/>
      <c r="W282" s="214" t="s">
        <v>1110</v>
      </c>
      <c r="X282" s="213">
        <v>46063</v>
      </c>
      <c r="Y282" s="213">
        <v>46375</v>
      </c>
      <c r="Z282" s="215" t="s">
        <v>1111</v>
      </c>
      <c r="AA282" s="275"/>
    </row>
    <row r="283" spans="1:27" x14ac:dyDescent="0.25">
      <c r="A283" s="279"/>
      <c r="B283" s="372"/>
      <c r="C283" s="284"/>
      <c r="D283" s="80"/>
      <c r="E283" s="286"/>
      <c r="F283" s="284"/>
      <c r="G283" s="35"/>
      <c r="H283" s="284"/>
      <c r="I283" s="35"/>
      <c r="J283" s="35"/>
      <c r="K283" s="287"/>
      <c r="L283" s="284"/>
      <c r="M283" s="65"/>
      <c r="N283" s="66" t="s">
        <v>376</v>
      </c>
      <c r="O283" s="246" t="str">
        <f t="shared" si="55"/>
        <v>NO APLICA</v>
      </c>
      <c r="P283" s="246" t="str">
        <f t="shared" si="55"/>
        <v>NO APLICA</v>
      </c>
      <c r="Q283" s="284"/>
      <c r="R283" s="35"/>
      <c r="S283" s="284"/>
      <c r="T283" s="35"/>
      <c r="U283" s="35"/>
      <c r="V283" s="287"/>
      <c r="W283" s="214"/>
      <c r="X283" s="213"/>
      <c r="Y283" s="213"/>
      <c r="Z283" s="210"/>
      <c r="AA283" s="275"/>
    </row>
    <row r="284" spans="1:27" x14ac:dyDescent="0.25">
      <c r="A284" s="279"/>
      <c r="B284" s="372"/>
      <c r="C284" s="284"/>
      <c r="D284" s="80"/>
      <c r="E284" s="286"/>
      <c r="F284" s="284"/>
      <c r="G284" s="35"/>
      <c r="H284" s="284"/>
      <c r="I284" s="35"/>
      <c r="J284" s="35"/>
      <c r="K284" s="287"/>
      <c r="L284" s="284"/>
      <c r="M284" s="65"/>
      <c r="N284" s="66" t="s">
        <v>376</v>
      </c>
      <c r="O284" s="246" t="str">
        <f t="shared" si="55"/>
        <v>NO APLICA</v>
      </c>
      <c r="P284" s="246" t="str">
        <f t="shared" si="55"/>
        <v>NO APLICA</v>
      </c>
      <c r="Q284" s="284"/>
      <c r="R284" s="35"/>
      <c r="S284" s="284"/>
      <c r="T284" s="35"/>
      <c r="U284" s="35"/>
      <c r="V284" s="287"/>
      <c r="W284" s="211"/>
      <c r="X284" s="213"/>
      <c r="Y284" s="213"/>
      <c r="Z284" s="211"/>
      <c r="AA284" s="275"/>
    </row>
    <row r="285" spans="1:27" x14ac:dyDescent="0.25">
      <c r="A285" s="279"/>
      <c r="B285" s="373"/>
      <c r="C285" s="285"/>
      <c r="D285" s="80"/>
      <c r="E285" s="286"/>
      <c r="F285" s="285"/>
      <c r="G285" s="35"/>
      <c r="H285" s="285"/>
      <c r="I285" s="35"/>
      <c r="J285" s="35"/>
      <c r="K285" s="287"/>
      <c r="L285" s="285"/>
      <c r="M285" s="65"/>
      <c r="N285" s="66" t="s">
        <v>376</v>
      </c>
      <c r="O285" s="246" t="str">
        <f t="shared" si="55"/>
        <v>NO APLICA</v>
      </c>
      <c r="P285" s="246" t="str">
        <f t="shared" si="55"/>
        <v>NO APLICA</v>
      </c>
      <c r="Q285" s="285"/>
      <c r="R285" s="35"/>
      <c r="S285" s="285"/>
      <c r="T285" s="35"/>
      <c r="U285" s="35"/>
      <c r="V285" s="287"/>
      <c r="W285" s="211"/>
      <c r="X285" s="212"/>
      <c r="Y285" s="212"/>
      <c r="Z285" s="211"/>
      <c r="AA285" s="276"/>
    </row>
    <row r="286" spans="1:27" ht="85.5" customHeight="1" x14ac:dyDescent="0.25">
      <c r="A286" s="279">
        <v>54</v>
      </c>
      <c r="B286" s="371" t="s">
        <v>727</v>
      </c>
      <c r="C286" s="283" t="s">
        <v>288</v>
      </c>
      <c r="D286" s="80" t="s">
        <v>634</v>
      </c>
      <c r="E286" s="286" t="s">
        <v>16</v>
      </c>
      <c r="F286" s="283" t="s">
        <v>360</v>
      </c>
      <c r="G286" s="35">
        <f>IF(F286="1 - Rara vez",1,IF(F286="2 - Improbable",2,IF(F286="3 - Posible",3,IF(F286="4 - Probable",4,IF(F286="5 - Casi seguro",5,IF(F286="1 - Baja",6,IF(F286="2 - Media",7,IF(F286="3 - Alta",8,IF(F286="Seleccione",0)))))))))</f>
        <v>7</v>
      </c>
      <c r="H286" s="283" t="s">
        <v>363</v>
      </c>
      <c r="I286" s="35">
        <f>IF(H286="1 -Insignificante",1,IF(H286="2 -Menor",2,IF(H286="3 -Moderado",3,IF(H286="5 -Moderado",6,IF(H286="4 -Mayor",4,IF(H286="10 -Mayor",7,IF(H286="5 -Catastrófico",5,IF(H286="20 -Catastrófico",8,IF(H286="1 - Mínimo/Leve",9,IF(H286="2 - Importante",10,IF(H286="3 - Fuerte",11,IF(H286="Seleccione",0))))))))))))</f>
        <v>10</v>
      </c>
      <c r="J286" s="35">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87"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83" t="s">
        <v>369</v>
      </c>
      <c r="M286" s="65" t="s">
        <v>651</v>
      </c>
      <c r="N286" s="66" t="s">
        <v>376</v>
      </c>
      <c r="O286" s="246" t="str">
        <f t="shared" si="55"/>
        <v>NO APLICA</v>
      </c>
      <c r="P286" s="246" t="str">
        <f t="shared" si="55"/>
        <v>NO APLICA</v>
      </c>
      <c r="Q286" s="283" t="s">
        <v>376</v>
      </c>
      <c r="R286" s="35" t="str">
        <f>IF(Q286="1 - Rara vez",1,IF(Q286="2 - Improbable",2,IF(Q286="3 - Posible",3,IF(Q286="4 - Probable",4,IF(Q286="5 - Casi seguro",5,IF(Q286="1 - Baja",6,IF(Q286="2 - Media",7,IF(Q286="3 - Alta",8,IF(Q286="NO APLICA","",IF(Q286="Seleccione",0))))))))))</f>
        <v/>
      </c>
      <c r="S286" s="283" t="s">
        <v>376</v>
      </c>
      <c r="T286" s="35" t="str">
        <f>IF(S286="1 -Insignificante",1,IF(S286="2 -Menor",2,IF(S286="3 -Moderado",3,IF(S286="4 -Mayor",4,IF(S286="10 -Mayor",7,IF(S286="5 -Catastrófico",5,IF(S286="5 -Moderado",6,IF(S286="20 -Catastrófico",8,IF(S286="1 - Mínimo/Leve",9,IF(S286="2 - Importante",10,IF(S286="3 - Fuerte",11,IF(S286="NO APLICA","",IF(S286="Seleccione",0)))))))))))))</f>
        <v/>
      </c>
      <c r="U286" s="35"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
      </c>
      <c r="V286" s="287"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NO APLICA</v>
      </c>
      <c r="W286" s="216" t="s">
        <v>1108</v>
      </c>
      <c r="X286" s="219">
        <v>46063</v>
      </c>
      <c r="Y286" s="219">
        <v>46375</v>
      </c>
      <c r="Z286" s="216" t="s">
        <v>1112</v>
      </c>
      <c r="AA286" s="280" t="s">
        <v>1113</v>
      </c>
    </row>
    <row r="287" spans="1:27" ht="77.25" customHeight="1" x14ac:dyDescent="0.25">
      <c r="A287" s="279"/>
      <c r="B287" s="372"/>
      <c r="C287" s="284"/>
      <c r="D287" s="80" t="s">
        <v>831</v>
      </c>
      <c r="E287" s="286"/>
      <c r="F287" s="284"/>
      <c r="G287" s="35"/>
      <c r="H287" s="284"/>
      <c r="I287" s="35"/>
      <c r="J287" s="35"/>
      <c r="K287" s="287"/>
      <c r="L287" s="284"/>
      <c r="M287" s="65" t="s">
        <v>870</v>
      </c>
      <c r="N287" s="66" t="s">
        <v>376</v>
      </c>
      <c r="O287" s="246" t="str">
        <f t="shared" si="55"/>
        <v>NO APLICA</v>
      </c>
      <c r="P287" s="246" t="str">
        <f t="shared" si="55"/>
        <v>NO APLICA</v>
      </c>
      <c r="Q287" s="284"/>
      <c r="R287" s="35"/>
      <c r="S287" s="284"/>
      <c r="T287" s="35"/>
      <c r="U287" s="35"/>
      <c r="V287" s="287"/>
      <c r="W287" s="220" t="s">
        <v>1114</v>
      </c>
      <c r="X287" s="221">
        <v>46054</v>
      </c>
      <c r="Y287" s="221">
        <v>46357</v>
      </c>
      <c r="Z287" s="220" t="s">
        <v>652</v>
      </c>
      <c r="AA287" s="294"/>
    </row>
    <row r="288" spans="1:27" x14ac:dyDescent="0.25">
      <c r="A288" s="279"/>
      <c r="B288" s="372"/>
      <c r="C288" s="284"/>
      <c r="D288" s="80"/>
      <c r="E288" s="286"/>
      <c r="F288" s="284"/>
      <c r="G288" s="35"/>
      <c r="H288" s="284"/>
      <c r="I288" s="35"/>
      <c r="J288" s="35"/>
      <c r="K288" s="287"/>
      <c r="L288" s="284"/>
      <c r="M288" s="65"/>
      <c r="N288" s="66" t="s">
        <v>376</v>
      </c>
      <c r="O288" s="246" t="str">
        <f t="shared" si="55"/>
        <v>NO APLICA</v>
      </c>
      <c r="P288" s="246" t="str">
        <f t="shared" si="55"/>
        <v>NO APLICA</v>
      </c>
      <c r="Q288" s="284"/>
      <c r="R288" s="35"/>
      <c r="S288" s="284"/>
      <c r="T288" s="35"/>
      <c r="U288" s="35"/>
      <c r="V288" s="287"/>
      <c r="W288" s="217"/>
      <c r="X288" s="218"/>
      <c r="Y288" s="218"/>
      <c r="Z288" s="220"/>
      <c r="AA288" s="294"/>
    </row>
    <row r="289" spans="1:27" x14ac:dyDescent="0.25">
      <c r="A289" s="279"/>
      <c r="B289" s="372"/>
      <c r="C289" s="284"/>
      <c r="D289" s="80"/>
      <c r="E289" s="286"/>
      <c r="F289" s="284"/>
      <c r="G289" s="35"/>
      <c r="H289" s="284"/>
      <c r="I289" s="35"/>
      <c r="J289" s="35"/>
      <c r="K289" s="287"/>
      <c r="L289" s="284"/>
      <c r="M289" s="65"/>
      <c r="N289" s="66" t="s">
        <v>376</v>
      </c>
      <c r="O289" s="246" t="str">
        <f t="shared" si="55"/>
        <v>NO APLICA</v>
      </c>
      <c r="P289" s="246" t="str">
        <f t="shared" si="55"/>
        <v>NO APLICA</v>
      </c>
      <c r="Q289" s="284"/>
      <c r="R289" s="35"/>
      <c r="S289" s="284"/>
      <c r="T289" s="35"/>
      <c r="U289" s="35"/>
      <c r="V289" s="287"/>
      <c r="W289" s="217"/>
      <c r="X289" s="218"/>
      <c r="Y289" s="218"/>
      <c r="Z289" s="220"/>
      <c r="AA289" s="294"/>
    </row>
    <row r="290" spans="1:27" x14ac:dyDescent="0.25">
      <c r="A290" s="279"/>
      <c r="B290" s="373"/>
      <c r="C290" s="285"/>
      <c r="D290" s="80"/>
      <c r="E290" s="286"/>
      <c r="F290" s="285"/>
      <c r="G290" s="35"/>
      <c r="H290" s="285"/>
      <c r="I290" s="35"/>
      <c r="J290" s="35"/>
      <c r="K290" s="287"/>
      <c r="L290" s="285"/>
      <c r="M290" s="65"/>
      <c r="N290" s="66" t="s">
        <v>376</v>
      </c>
      <c r="O290" s="246" t="str">
        <f t="shared" si="55"/>
        <v>NO APLICA</v>
      </c>
      <c r="P290" s="246" t="str">
        <f t="shared" si="55"/>
        <v>NO APLICA</v>
      </c>
      <c r="Q290" s="285"/>
      <c r="R290" s="35"/>
      <c r="S290" s="285"/>
      <c r="T290" s="35"/>
      <c r="U290" s="35"/>
      <c r="V290" s="287"/>
      <c r="W290" s="217"/>
      <c r="X290" s="218"/>
      <c r="Y290" s="218"/>
      <c r="Z290" s="220"/>
      <c r="AA290" s="295"/>
    </row>
    <row r="291" spans="1:27" ht="60.75" customHeight="1" x14ac:dyDescent="0.25">
      <c r="A291" s="279">
        <v>55</v>
      </c>
      <c r="B291" s="371" t="s">
        <v>834</v>
      </c>
      <c r="C291" s="283" t="s">
        <v>288</v>
      </c>
      <c r="D291" s="222" t="s">
        <v>1115</v>
      </c>
      <c r="E291" s="286" t="s">
        <v>1116</v>
      </c>
      <c r="F291" s="283" t="s">
        <v>361</v>
      </c>
      <c r="G291" s="35">
        <f>IF(F291="1 - Rara vez",1,IF(F291="2 - Improbable",2,IF(F291="3 - Posible",3,IF(F291="4 - Probable",4,IF(F291="5 - Casi seguro",5,IF(F291="1 - Baja",6,IF(F291="2 - Media",7,IF(F291="3 - Alta",8,IF(F291="Seleccione",0)))))))))</f>
        <v>8</v>
      </c>
      <c r="H291" s="283" t="s">
        <v>363</v>
      </c>
      <c r="I291" s="35">
        <f>IF(H291="1 -Insignificante",1,IF(H291="2 -Menor",2,IF(H291="3 -Moderado",3,IF(H291="5 -Moderado",6,IF(H291="4 -Mayor",4,IF(H291="10 -Mayor",7,IF(H291="5 -Catastrófico",5,IF(H291="20 -Catastrófico",8,IF(H291="1 - Mínimo/Leve",9,IF(H291="2 - Importante",10,IF(H291="3 - Fuerte",11,IF(H291="Seleccione",0))))))))))))</f>
        <v>10</v>
      </c>
      <c r="J291" s="35">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87"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83" t="s">
        <v>369</v>
      </c>
      <c r="M291" s="223" t="s">
        <v>1118</v>
      </c>
      <c r="N291" s="66" t="s">
        <v>376</v>
      </c>
      <c r="O291" s="246" t="str">
        <f t="shared" si="55"/>
        <v>NO APLICA</v>
      </c>
      <c r="P291" s="246" t="str">
        <f t="shared" si="55"/>
        <v>NO APLICA</v>
      </c>
      <c r="Q291" s="283" t="s">
        <v>376</v>
      </c>
      <c r="R291" s="35" t="str">
        <f>IF(Q291="1 - Rara vez",1,IF(Q291="2 - Improbable",2,IF(Q291="3 - Posible",3,IF(Q291="4 - Probable",4,IF(Q291="5 - Casi seguro",5,IF(Q291="1 - Baja",6,IF(Q291="2 - Media",7,IF(Q291="3 - Alta",8,IF(Q291="NO APLICA","",IF(Q291="Seleccione",0))))))))))</f>
        <v/>
      </c>
      <c r="S291" s="283" t="s">
        <v>376</v>
      </c>
      <c r="T291" s="35" t="str">
        <f>IF(S291="1 -Insignificante",1,IF(S291="2 -Menor",2,IF(S291="3 -Moderado",3,IF(S291="4 -Mayor",4,IF(S291="10 -Mayor",7,IF(S291="5 -Catastrófico",5,IF(S291="5 -Moderado",6,IF(S291="20 -Catastrófico",8,IF(S291="1 - Mínimo/Leve",9,IF(S291="2 - Importante",10,IF(S291="3 - Fuerte",11,IF(S291="NO APLICA","",IF(S291="Seleccione",0)))))))))))))</f>
        <v/>
      </c>
      <c r="U291" s="35"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
      </c>
      <c r="V291" s="287"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NO APLICA</v>
      </c>
      <c r="W291" s="224" t="s">
        <v>1119</v>
      </c>
      <c r="X291" s="229">
        <v>46035</v>
      </c>
      <c r="Y291" s="229">
        <v>46375</v>
      </c>
      <c r="Z291" s="224" t="s">
        <v>653</v>
      </c>
      <c r="AA291" s="280" t="s">
        <v>1120</v>
      </c>
    </row>
    <row r="292" spans="1:27" ht="39" customHeight="1" x14ac:dyDescent="0.25">
      <c r="A292" s="279"/>
      <c r="B292" s="372"/>
      <c r="C292" s="284"/>
      <c r="D292" s="222" t="s">
        <v>1117</v>
      </c>
      <c r="E292" s="286"/>
      <c r="F292" s="284"/>
      <c r="G292" s="35"/>
      <c r="H292" s="284"/>
      <c r="I292" s="35"/>
      <c r="J292" s="35"/>
      <c r="K292" s="287"/>
      <c r="L292" s="284"/>
      <c r="M292" s="65"/>
      <c r="N292" s="66" t="s">
        <v>376</v>
      </c>
      <c r="O292" s="246" t="str">
        <f t="shared" si="55"/>
        <v>NO APLICA</v>
      </c>
      <c r="P292" s="246" t="str">
        <f t="shared" si="55"/>
        <v>NO APLICA</v>
      </c>
      <c r="Q292" s="284"/>
      <c r="R292" s="35"/>
      <c r="S292" s="284"/>
      <c r="T292" s="35"/>
      <c r="U292" s="35"/>
      <c r="V292" s="287"/>
      <c r="W292" s="224"/>
      <c r="X292" s="226"/>
      <c r="Y292" s="226"/>
      <c r="Z292" s="224"/>
      <c r="AA292" s="275"/>
    </row>
    <row r="293" spans="1:27" x14ac:dyDescent="0.25">
      <c r="A293" s="279"/>
      <c r="B293" s="372"/>
      <c r="C293" s="284"/>
      <c r="D293" s="222"/>
      <c r="E293" s="286"/>
      <c r="F293" s="284"/>
      <c r="G293" s="35"/>
      <c r="H293" s="284"/>
      <c r="I293" s="35"/>
      <c r="J293" s="35"/>
      <c r="K293" s="287"/>
      <c r="L293" s="284"/>
      <c r="M293" s="65"/>
      <c r="N293" s="66" t="s">
        <v>376</v>
      </c>
      <c r="O293" s="246" t="str">
        <f t="shared" si="55"/>
        <v>NO APLICA</v>
      </c>
      <c r="P293" s="246" t="str">
        <f t="shared" si="55"/>
        <v>NO APLICA</v>
      </c>
      <c r="Q293" s="284"/>
      <c r="R293" s="35"/>
      <c r="S293" s="284"/>
      <c r="T293" s="35"/>
      <c r="U293" s="35"/>
      <c r="V293" s="287"/>
      <c r="W293" s="224"/>
      <c r="X293" s="226"/>
      <c r="Y293" s="226"/>
      <c r="Z293" s="224"/>
      <c r="AA293" s="275"/>
    </row>
    <row r="294" spans="1:27" x14ac:dyDescent="0.25">
      <c r="A294" s="279"/>
      <c r="B294" s="372"/>
      <c r="C294" s="284"/>
      <c r="D294" s="222"/>
      <c r="E294" s="286"/>
      <c r="F294" s="284"/>
      <c r="G294" s="35"/>
      <c r="H294" s="284"/>
      <c r="I294" s="35"/>
      <c r="J294" s="35"/>
      <c r="K294" s="287"/>
      <c r="L294" s="284"/>
      <c r="M294" s="65"/>
      <c r="N294" s="66" t="s">
        <v>376</v>
      </c>
      <c r="O294" s="246" t="str">
        <f t="shared" si="55"/>
        <v>NO APLICA</v>
      </c>
      <c r="P294" s="246" t="str">
        <f t="shared" si="55"/>
        <v>NO APLICA</v>
      </c>
      <c r="Q294" s="284"/>
      <c r="R294" s="35"/>
      <c r="S294" s="284"/>
      <c r="T294" s="35"/>
      <c r="U294" s="35"/>
      <c r="V294" s="287"/>
      <c r="W294" s="224"/>
      <c r="X294" s="226"/>
      <c r="Y294" s="226"/>
      <c r="Z294" s="224"/>
      <c r="AA294" s="275"/>
    </row>
    <row r="295" spans="1:27" x14ac:dyDescent="0.25">
      <c r="A295" s="279"/>
      <c r="B295" s="373"/>
      <c r="C295" s="285"/>
      <c r="D295" s="222"/>
      <c r="E295" s="286"/>
      <c r="F295" s="285"/>
      <c r="G295" s="35"/>
      <c r="H295" s="285"/>
      <c r="I295" s="35"/>
      <c r="J295" s="35"/>
      <c r="K295" s="287"/>
      <c r="L295" s="285"/>
      <c r="M295" s="65"/>
      <c r="N295" s="66" t="s">
        <v>376</v>
      </c>
      <c r="O295" s="246" t="str">
        <f t="shared" si="55"/>
        <v>NO APLICA</v>
      </c>
      <c r="P295" s="246" t="str">
        <f t="shared" si="55"/>
        <v>NO APLICA</v>
      </c>
      <c r="Q295" s="285"/>
      <c r="R295" s="35"/>
      <c r="S295" s="285"/>
      <c r="T295" s="35"/>
      <c r="U295" s="35"/>
      <c r="V295" s="287"/>
      <c r="W295" s="224"/>
      <c r="X295" s="226"/>
      <c r="Y295" s="226"/>
      <c r="Z295" s="224"/>
      <c r="AA295" s="276"/>
    </row>
    <row r="296" spans="1:27" ht="90.75" customHeight="1" x14ac:dyDescent="0.25">
      <c r="A296" s="279">
        <v>56</v>
      </c>
      <c r="B296" s="371" t="s">
        <v>1180</v>
      </c>
      <c r="C296" s="283" t="s">
        <v>288</v>
      </c>
      <c r="D296" s="126" t="s">
        <v>1181</v>
      </c>
      <c r="E296" s="288" t="s">
        <v>1182</v>
      </c>
      <c r="F296" s="283" t="s">
        <v>360</v>
      </c>
      <c r="G296" s="35">
        <f>IF(F296="1 - Rara vez",1,IF(F296="2 - Improbable",2,IF(F296="3 - Posible",3,IF(F296="4 - Probable",4,IF(F296="5 - Casi seguro",5,IF(F296="1 - Baja",6,IF(F296="2 - Media",7,IF(F296="3 - Alta",8,IF(F296="Seleccione",0)))))))))</f>
        <v>7</v>
      </c>
      <c r="H296" s="283" t="s">
        <v>364</v>
      </c>
      <c r="I296" s="35">
        <f>IF(H296="1 -Insignificante",1,IF(H296="2 -Menor",2,IF(H296="3 -Moderado",3,IF(H296="5 -Moderado",6,IF(H296="4 -Mayor",4,IF(H296="10 -Mayor",7,IF(H296="5 -Catastrófico",5,IF(H296="20 -Catastrófico",8,IF(H296="1 - Mínimo/Leve",9,IF(H296="2 - Importante",10,IF(H296="3 - Fuerte",11,IF(H296="Seleccione",0))))))))))))</f>
        <v>11</v>
      </c>
      <c r="J296" s="35">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46</v>
      </c>
      <c r="K296" s="287"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BENEFICIOSA</v>
      </c>
      <c r="L296" s="283" t="s">
        <v>369</v>
      </c>
      <c r="M296" s="125" t="s">
        <v>1183</v>
      </c>
      <c r="N296" s="66" t="s">
        <v>376</v>
      </c>
      <c r="O296" s="246" t="str">
        <f t="shared" si="55"/>
        <v>NO APLICA</v>
      </c>
      <c r="P296" s="246" t="str">
        <f t="shared" si="55"/>
        <v>NO APLICA</v>
      </c>
      <c r="Q296" s="283" t="s">
        <v>376</v>
      </c>
      <c r="R296" s="35" t="str">
        <f>IF(Q296="1 - Rara vez",1,IF(Q296="2 - Improbable",2,IF(Q296="3 - Posible",3,IF(Q296="4 - Probable",4,IF(Q296="5 - Casi seguro",5,IF(Q296="1 - Baja",6,IF(Q296="2 - Media",7,IF(Q296="3 - Alta",8,IF(Q296="NO APLICA","",IF(Q296="Seleccione",0))))))))))</f>
        <v/>
      </c>
      <c r="S296" s="283" t="s">
        <v>376</v>
      </c>
      <c r="T296" s="35" t="str">
        <f>IF(S296="1 -Insignificante",1,IF(S296="2 -Menor",2,IF(S296="3 -Moderado",3,IF(S296="4 -Mayor",4,IF(S296="10 -Mayor",7,IF(S296="5 -Catastrófico",5,IF(S296="5 -Moderado",6,IF(S296="20 -Catastrófico",8,IF(S296="1 - Mínimo/Leve",9,IF(S296="2 - Importante",10,IF(S296="3 - Fuerte",11,IF(S296="NO APLICA","",IF(S296="Seleccione",0)))))))))))))</f>
        <v/>
      </c>
      <c r="U296" s="35"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287"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26" t="s">
        <v>468</v>
      </c>
      <c r="X296" s="176" t="s">
        <v>465</v>
      </c>
      <c r="Y296" s="176" t="s">
        <v>466</v>
      </c>
      <c r="Z296" s="126" t="s">
        <v>1184</v>
      </c>
      <c r="AA296" s="280" t="s">
        <v>1185</v>
      </c>
    </row>
    <row r="297" spans="1:27" x14ac:dyDescent="0.25">
      <c r="A297" s="279"/>
      <c r="B297" s="372"/>
      <c r="C297" s="284"/>
      <c r="D297" s="126"/>
      <c r="E297" s="289"/>
      <c r="F297" s="284"/>
      <c r="G297" s="35"/>
      <c r="H297" s="284"/>
      <c r="I297" s="35"/>
      <c r="J297" s="35"/>
      <c r="K297" s="287"/>
      <c r="L297" s="284"/>
      <c r="M297" s="65"/>
      <c r="N297" s="66" t="s">
        <v>376</v>
      </c>
      <c r="O297" s="246" t="str">
        <f t="shared" si="55"/>
        <v>NO APLICA</v>
      </c>
      <c r="P297" s="246" t="str">
        <f t="shared" si="55"/>
        <v>NO APLICA</v>
      </c>
      <c r="Q297" s="284"/>
      <c r="R297" s="35"/>
      <c r="S297" s="284"/>
      <c r="T297" s="35"/>
      <c r="U297" s="35"/>
      <c r="V297" s="287"/>
      <c r="W297" s="126"/>
      <c r="X297" s="176"/>
      <c r="Y297" s="176"/>
      <c r="Z297" s="126"/>
      <c r="AA297" s="275"/>
    </row>
    <row r="298" spans="1:27" x14ac:dyDescent="0.25">
      <c r="A298" s="279"/>
      <c r="B298" s="372"/>
      <c r="C298" s="284"/>
      <c r="D298" s="126"/>
      <c r="E298" s="289"/>
      <c r="F298" s="284"/>
      <c r="G298" s="35"/>
      <c r="H298" s="284"/>
      <c r="I298" s="35"/>
      <c r="J298" s="35"/>
      <c r="K298" s="287"/>
      <c r="L298" s="284"/>
      <c r="M298" s="65"/>
      <c r="N298" s="66" t="s">
        <v>376</v>
      </c>
      <c r="O298" s="246" t="str">
        <f t="shared" si="55"/>
        <v>NO APLICA</v>
      </c>
      <c r="P298" s="246" t="str">
        <f t="shared" si="55"/>
        <v>NO APLICA</v>
      </c>
      <c r="Q298" s="284"/>
      <c r="R298" s="35"/>
      <c r="S298" s="284"/>
      <c r="T298" s="35"/>
      <c r="U298" s="35"/>
      <c r="V298" s="287"/>
      <c r="W298" s="126"/>
      <c r="X298" s="176"/>
      <c r="Y298" s="176"/>
      <c r="Z298" s="126"/>
      <c r="AA298" s="275"/>
    </row>
    <row r="299" spans="1:27" x14ac:dyDescent="0.25">
      <c r="A299" s="279"/>
      <c r="B299" s="372"/>
      <c r="C299" s="284"/>
      <c r="D299" s="126"/>
      <c r="E299" s="289"/>
      <c r="F299" s="284"/>
      <c r="G299" s="35"/>
      <c r="H299" s="284"/>
      <c r="I299" s="35"/>
      <c r="J299" s="35"/>
      <c r="K299" s="287"/>
      <c r="L299" s="284"/>
      <c r="M299" s="65"/>
      <c r="N299" s="66" t="s">
        <v>376</v>
      </c>
      <c r="O299" s="246" t="str">
        <f t="shared" si="55"/>
        <v>NO APLICA</v>
      </c>
      <c r="P299" s="246" t="str">
        <f t="shared" si="55"/>
        <v>NO APLICA</v>
      </c>
      <c r="Q299" s="284"/>
      <c r="R299" s="35"/>
      <c r="S299" s="284"/>
      <c r="T299" s="35"/>
      <c r="U299" s="35"/>
      <c r="V299" s="287"/>
      <c r="W299" s="126"/>
      <c r="X299" s="176"/>
      <c r="Y299" s="176"/>
      <c r="Z299" s="126"/>
      <c r="AA299" s="275"/>
    </row>
    <row r="300" spans="1:27" x14ac:dyDescent="0.25">
      <c r="A300" s="279"/>
      <c r="B300" s="373"/>
      <c r="C300" s="285"/>
      <c r="D300" s="126"/>
      <c r="E300" s="290"/>
      <c r="F300" s="285"/>
      <c r="G300" s="35"/>
      <c r="H300" s="285"/>
      <c r="I300" s="35"/>
      <c r="J300" s="35"/>
      <c r="K300" s="287"/>
      <c r="L300" s="285"/>
      <c r="M300" s="65"/>
      <c r="N300" s="66" t="s">
        <v>376</v>
      </c>
      <c r="O300" s="246" t="str">
        <f t="shared" si="55"/>
        <v>NO APLICA</v>
      </c>
      <c r="P300" s="246" t="str">
        <f t="shared" si="55"/>
        <v>NO APLICA</v>
      </c>
      <c r="Q300" s="285"/>
      <c r="R300" s="35"/>
      <c r="S300" s="285"/>
      <c r="T300" s="35"/>
      <c r="U300" s="35"/>
      <c r="V300" s="287"/>
      <c r="W300" s="126"/>
      <c r="X300" s="176"/>
      <c r="Y300" s="176"/>
      <c r="Z300" s="126"/>
      <c r="AA300" s="276"/>
    </row>
    <row r="301" spans="1:27" ht="93.75" customHeight="1" x14ac:dyDescent="0.25">
      <c r="A301" s="279">
        <v>57</v>
      </c>
      <c r="B301" s="379" t="s">
        <v>1224</v>
      </c>
      <c r="C301" s="283" t="s">
        <v>288</v>
      </c>
      <c r="D301" s="225" t="s">
        <v>654</v>
      </c>
      <c r="E301" s="286" t="s">
        <v>1225</v>
      </c>
      <c r="F301" s="283" t="s">
        <v>360</v>
      </c>
      <c r="G301" s="35">
        <f>IF(F301="1 - Rara vez",1,IF(F301="2 - Improbable",2,IF(F301="3 - Posible",3,IF(F301="4 - Probable",4,IF(F301="5 - Casi seguro",5,IF(F301="1 - Baja",6,IF(F301="2 - Media",7,IF(F301="3 - Alta",8,IF(F301="Seleccione",0)))))))))</f>
        <v>7</v>
      </c>
      <c r="H301" s="283" t="s">
        <v>363</v>
      </c>
      <c r="I301" s="35">
        <f>IF(H301="1 -Insignificante",1,IF(H301="2 -Menor",2,IF(H301="3 -Moderado",3,IF(H301="5 -Moderado",6,IF(H301="4 -Mayor",4,IF(H301="10 -Mayor",7,IF(H301="5 -Catastrófico",5,IF(H301="20 -Catastrófico",8,IF(H301="1 - Mínimo/Leve",9,IF(H301="2 - Importante",10,IF(H301="3 - Fuerte",11,IF(H301="Seleccione",0))))))))))))</f>
        <v>10</v>
      </c>
      <c r="J301" s="35">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87"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83" t="s">
        <v>369</v>
      </c>
      <c r="M301" s="225" t="s">
        <v>1228</v>
      </c>
      <c r="N301" s="66" t="s">
        <v>376</v>
      </c>
      <c r="O301" s="246" t="str">
        <f t="shared" si="55"/>
        <v>NO APLICA</v>
      </c>
      <c r="P301" s="246" t="str">
        <f t="shared" si="55"/>
        <v>NO APLICA</v>
      </c>
      <c r="Q301" s="283" t="s">
        <v>376</v>
      </c>
      <c r="R301" s="35" t="str">
        <f>IF(Q301="1 - Rara vez",1,IF(Q301="2 - Improbable",2,IF(Q301="3 - Posible",3,IF(Q301="4 - Probable",4,IF(Q301="5 - Casi seguro",5,IF(Q301="1 - Baja",6,IF(Q301="2 - Media",7,IF(Q301="3 - Alta",8,IF(Q301="NO APLICA","",IF(Q301="Seleccione",0))))))))))</f>
        <v/>
      </c>
      <c r="S301" s="283" t="s">
        <v>376</v>
      </c>
      <c r="T301" s="35" t="str">
        <f>IF(S301="1 -Insignificante",1,IF(S301="2 -Menor",2,IF(S301="3 -Moderado",3,IF(S301="4 -Mayor",4,IF(S301="10 -Mayor",7,IF(S301="5 -Catastrófico",5,IF(S301="5 -Moderado",6,IF(S301="20 -Catastrófico",8,IF(S301="1 - Mínimo/Leve",9,IF(S301="2 - Importante",10,IF(S301="3 - Fuerte",11,IF(S301="NO APLICA","",IF(S301="Seleccione",0)))))))))))))</f>
        <v/>
      </c>
      <c r="U301" s="35"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
      </c>
      <c r="V301" s="287"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NO APLICA</v>
      </c>
      <c r="W301" s="225" t="s">
        <v>1222</v>
      </c>
      <c r="X301" s="184">
        <v>46032</v>
      </c>
      <c r="Y301" s="185">
        <v>46366</v>
      </c>
      <c r="Z301" s="247" t="s">
        <v>657</v>
      </c>
      <c r="AA301" s="274" t="s">
        <v>1229</v>
      </c>
    </row>
    <row r="302" spans="1:27" ht="147.75" customHeight="1" x14ac:dyDescent="0.25">
      <c r="A302" s="279"/>
      <c r="B302" s="380"/>
      <c r="C302" s="284"/>
      <c r="D302" s="225" t="s">
        <v>1226</v>
      </c>
      <c r="E302" s="286"/>
      <c r="F302" s="284"/>
      <c r="G302" s="35"/>
      <c r="H302" s="284"/>
      <c r="I302" s="35"/>
      <c r="J302" s="35"/>
      <c r="K302" s="287"/>
      <c r="L302" s="284"/>
      <c r="M302" s="225" t="s">
        <v>655</v>
      </c>
      <c r="N302" s="66" t="s">
        <v>376</v>
      </c>
      <c r="O302" s="246" t="str">
        <f t="shared" si="55"/>
        <v>NO APLICA</v>
      </c>
      <c r="P302" s="246" t="str">
        <f t="shared" si="55"/>
        <v>NO APLICA</v>
      </c>
      <c r="Q302" s="284"/>
      <c r="R302" s="35"/>
      <c r="S302" s="284"/>
      <c r="T302" s="35"/>
      <c r="U302" s="35"/>
      <c r="V302" s="287"/>
      <c r="W302" s="225" t="s">
        <v>1222</v>
      </c>
      <c r="X302" s="184">
        <v>46032</v>
      </c>
      <c r="Y302" s="185">
        <v>46366</v>
      </c>
      <c r="Z302" s="225" t="s">
        <v>658</v>
      </c>
      <c r="AA302" s="275"/>
    </row>
    <row r="303" spans="1:27" ht="109.5" customHeight="1" x14ac:dyDescent="0.25">
      <c r="A303" s="279"/>
      <c r="B303" s="380"/>
      <c r="C303" s="284"/>
      <c r="D303" s="247" t="s">
        <v>1227</v>
      </c>
      <c r="E303" s="286"/>
      <c r="F303" s="284"/>
      <c r="G303" s="35"/>
      <c r="H303" s="284"/>
      <c r="I303" s="35"/>
      <c r="J303" s="35"/>
      <c r="K303" s="287"/>
      <c r="L303" s="284"/>
      <c r="M303" s="225" t="s">
        <v>656</v>
      </c>
      <c r="N303" s="66" t="s">
        <v>376</v>
      </c>
      <c r="O303" s="246" t="str">
        <f t="shared" si="55"/>
        <v>NO APLICA</v>
      </c>
      <c r="P303" s="246" t="str">
        <f t="shared" si="55"/>
        <v>NO APLICA</v>
      </c>
      <c r="Q303" s="284"/>
      <c r="R303" s="35"/>
      <c r="S303" s="284"/>
      <c r="T303" s="35"/>
      <c r="U303" s="35"/>
      <c r="V303" s="287"/>
      <c r="W303" s="225" t="s">
        <v>1222</v>
      </c>
      <c r="X303" s="269" t="s">
        <v>417</v>
      </c>
      <c r="Y303" s="185" t="s">
        <v>449</v>
      </c>
      <c r="Z303" s="247" t="s">
        <v>659</v>
      </c>
      <c r="AA303" s="275"/>
    </row>
    <row r="304" spans="1:27" x14ac:dyDescent="0.25">
      <c r="A304" s="279"/>
      <c r="B304" s="380"/>
      <c r="C304" s="284"/>
      <c r="D304" s="225"/>
      <c r="E304" s="286"/>
      <c r="F304" s="284"/>
      <c r="G304" s="35"/>
      <c r="H304" s="284"/>
      <c r="I304" s="35"/>
      <c r="J304" s="35"/>
      <c r="K304" s="287"/>
      <c r="L304" s="284"/>
      <c r="M304" s="65"/>
      <c r="N304" s="66" t="s">
        <v>376</v>
      </c>
      <c r="O304" s="246" t="str">
        <f t="shared" si="55"/>
        <v>NO APLICA</v>
      </c>
      <c r="P304" s="246" t="str">
        <f t="shared" si="55"/>
        <v>NO APLICA</v>
      </c>
      <c r="Q304" s="284"/>
      <c r="R304" s="35"/>
      <c r="S304" s="284"/>
      <c r="T304" s="35"/>
      <c r="U304" s="35"/>
      <c r="V304" s="287"/>
      <c r="W304" s="225"/>
      <c r="X304" s="248"/>
      <c r="Y304" s="248"/>
      <c r="Z304" s="225"/>
      <c r="AA304" s="275"/>
    </row>
    <row r="305" spans="1:27" x14ac:dyDescent="0.25">
      <c r="A305" s="279"/>
      <c r="B305" s="381"/>
      <c r="C305" s="285"/>
      <c r="D305" s="225"/>
      <c r="E305" s="286"/>
      <c r="F305" s="285"/>
      <c r="G305" s="35"/>
      <c r="H305" s="285"/>
      <c r="I305" s="35"/>
      <c r="J305" s="35"/>
      <c r="K305" s="287"/>
      <c r="L305" s="285"/>
      <c r="M305" s="65"/>
      <c r="N305" s="66" t="s">
        <v>376</v>
      </c>
      <c r="O305" s="246" t="str">
        <f t="shared" si="55"/>
        <v>NO APLICA</v>
      </c>
      <c r="P305" s="246" t="str">
        <f t="shared" si="55"/>
        <v>NO APLICA</v>
      </c>
      <c r="Q305" s="285"/>
      <c r="R305" s="35"/>
      <c r="S305" s="285"/>
      <c r="T305" s="35"/>
      <c r="U305" s="35"/>
      <c r="V305" s="287"/>
      <c r="W305" s="225"/>
      <c r="X305" s="248"/>
      <c r="Y305" s="248"/>
      <c r="Z305" s="225"/>
      <c r="AA305" s="276"/>
    </row>
    <row r="306" spans="1:27" ht="123" customHeight="1" x14ac:dyDescent="0.25">
      <c r="A306" s="279">
        <v>58</v>
      </c>
      <c r="B306" s="371" t="s">
        <v>728</v>
      </c>
      <c r="C306" s="283" t="s">
        <v>288</v>
      </c>
      <c r="D306" s="225" t="s">
        <v>1230</v>
      </c>
      <c r="E306" s="286" t="s">
        <v>631</v>
      </c>
      <c r="F306" s="283" t="s">
        <v>361</v>
      </c>
      <c r="G306" s="35">
        <f>IF(F306="1 - Rara vez",1,IF(F306="2 - Improbable",2,IF(F306="3 - Posible",3,IF(F306="4 - Probable",4,IF(F306="5 - Casi seguro",5,IF(F306="1 - Baja",6,IF(F306="2 - Media",7,IF(F306="3 - Alta",8,IF(F306="Seleccione",0)))))))))</f>
        <v>8</v>
      </c>
      <c r="H306" s="283" t="s">
        <v>363</v>
      </c>
      <c r="I306" s="35">
        <f>IF(H306="1 -Insignificante",1,IF(H306="2 -Menor",2,IF(H306="3 -Moderado",3,IF(H306="5 -Moderado",6,IF(H306="4 -Mayor",4,IF(H306="10 -Mayor",7,IF(H306="5 -Catastrófico",5,IF(H306="20 -Catastrófico",8,IF(H306="1 - Mínimo/Leve",9,IF(H306="2 - Importante",10,IF(H306="3 - Fuerte",11,IF(H306="Seleccione",0))))))))))))</f>
        <v>10</v>
      </c>
      <c r="J306" s="35">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87"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83" t="s">
        <v>369</v>
      </c>
      <c r="M306" s="225" t="s">
        <v>661</v>
      </c>
      <c r="N306" s="66" t="s">
        <v>376</v>
      </c>
      <c r="O306" s="246" t="str">
        <f t="shared" si="55"/>
        <v>NO APLICA</v>
      </c>
      <c r="P306" s="246" t="str">
        <f t="shared" si="55"/>
        <v>NO APLICA</v>
      </c>
      <c r="Q306" s="283" t="s">
        <v>376</v>
      </c>
      <c r="R306" s="35" t="str">
        <f>IF(Q306="1 - Rara vez",1,IF(Q306="2 - Improbable",2,IF(Q306="3 - Posible",3,IF(Q306="4 - Probable",4,IF(Q306="5 - Casi seguro",5,IF(Q306="1 - Baja",6,IF(Q306="2 - Media",7,IF(Q306="3 - Alta",8,IF(Q306="NO APLICA","",IF(Q306="Seleccione",0))))))))))</f>
        <v/>
      </c>
      <c r="S306" s="283" t="s">
        <v>376</v>
      </c>
      <c r="T306" s="35" t="str">
        <f>IF(S306="1 -Insignificante",1,IF(S306="2 -Menor",2,IF(S306="3 -Moderado",3,IF(S306="4 -Mayor",4,IF(S306="10 -Mayor",7,IF(S306="5 -Catastrófico",5,IF(S306="5 -Moderado",6,IF(S306="20 -Catastrófico",8,IF(S306="1 - Mínimo/Leve",9,IF(S306="2 - Importante",10,IF(S306="3 - Fuerte",11,IF(S306="NO APLICA","",IF(S306="Seleccione",0)))))))))))))</f>
        <v/>
      </c>
      <c r="U306" s="35"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
      </c>
      <c r="V306" s="287"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NO APLICA</v>
      </c>
      <c r="W306" s="225" t="s">
        <v>1231</v>
      </c>
      <c r="X306" s="248" t="s">
        <v>417</v>
      </c>
      <c r="Y306" s="248" t="s">
        <v>449</v>
      </c>
      <c r="Z306" s="247" t="s">
        <v>632</v>
      </c>
      <c r="AA306" s="274" t="s">
        <v>663</v>
      </c>
    </row>
    <row r="307" spans="1:27" ht="64.5" customHeight="1" x14ac:dyDescent="0.25">
      <c r="A307" s="279"/>
      <c r="B307" s="372"/>
      <c r="C307" s="284"/>
      <c r="D307" s="225" t="s">
        <v>660</v>
      </c>
      <c r="E307" s="286"/>
      <c r="F307" s="284"/>
      <c r="G307" s="35"/>
      <c r="H307" s="284"/>
      <c r="I307" s="35"/>
      <c r="J307" s="35"/>
      <c r="K307" s="287"/>
      <c r="L307" s="284"/>
      <c r="M307" s="225" t="s">
        <v>662</v>
      </c>
      <c r="N307" s="66" t="s">
        <v>376</v>
      </c>
      <c r="O307" s="246" t="str">
        <f t="shared" si="55"/>
        <v>NO APLICA</v>
      </c>
      <c r="P307" s="246" t="str">
        <f t="shared" si="55"/>
        <v>NO APLICA</v>
      </c>
      <c r="Q307" s="284"/>
      <c r="R307" s="35"/>
      <c r="S307" s="284"/>
      <c r="T307" s="35"/>
      <c r="U307" s="35"/>
      <c r="V307" s="287"/>
      <c r="W307" s="225" t="s">
        <v>1231</v>
      </c>
      <c r="X307" s="248" t="s">
        <v>417</v>
      </c>
      <c r="Y307" s="248" t="s">
        <v>449</v>
      </c>
      <c r="Z307" s="247" t="s">
        <v>632</v>
      </c>
      <c r="AA307" s="275"/>
    </row>
    <row r="308" spans="1:27" x14ac:dyDescent="0.25">
      <c r="A308" s="279"/>
      <c r="B308" s="372"/>
      <c r="C308" s="284"/>
      <c r="D308" s="247"/>
      <c r="E308" s="286"/>
      <c r="F308" s="284"/>
      <c r="G308" s="35"/>
      <c r="H308" s="284"/>
      <c r="I308" s="35"/>
      <c r="J308" s="35"/>
      <c r="K308" s="287"/>
      <c r="L308" s="284"/>
      <c r="M308" s="65"/>
      <c r="N308" s="66" t="s">
        <v>376</v>
      </c>
      <c r="O308" s="246" t="str">
        <f t="shared" si="55"/>
        <v>NO APLICA</v>
      </c>
      <c r="P308" s="246" t="str">
        <f t="shared" si="55"/>
        <v>NO APLICA</v>
      </c>
      <c r="Q308" s="284"/>
      <c r="R308" s="35"/>
      <c r="S308" s="284"/>
      <c r="T308" s="35"/>
      <c r="U308" s="35"/>
      <c r="V308" s="287"/>
      <c r="W308" s="247"/>
      <c r="X308" s="248"/>
      <c r="Y308" s="248"/>
      <c r="Z308" s="247"/>
      <c r="AA308" s="275"/>
    </row>
    <row r="309" spans="1:27" x14ac:dyDescent="0.25">
      <c r="A309" s="279"/>
      <c r="B309" s="372"/>
      <c r="C309" s="284"/>
      <c r="D309" s="247"/>
      <c r="E309" s="286"/>
      <c r="F309" s="284"/>
      <c r="G309" s="35"/>
      <c r="H309" s="284"/>
      <c r="I309" s="35"/>
      <c r="J309" s="35"/>
      <c r="K309" s="287"/>
      <c r="L309" s="284"/>
      <c r="M309" s="65"/>
      <c r="N309" s="66" t="s">
        <v>376</v>
      </c>
      <c r="O309" s="246" t="str">
        <f t="shared" si="55"/>
        <v>NO APLICA</v>
      </c>
      <c r="P309" s="246" t="str">
        <f t="shared" si="55"/>
        <v>NO APLICA</v>
      </c>
      <c r="Q309" s="284"/>
      <c r="R309" s="35"/>
      <c r="S309" s="284"/>
      <c r="T309" s="35"/>
      <c r="U309" s="35"/>
      <c r="V309" s="287"/>
      <c r="W309" s="247"/>
      <c r="X309" s="248"/>
      <c r="Y309" s="248"/>
      <c r="Z309" s="247"/>
      <c r="AA309" s="275"/>
    </row>
    <row r="310" spans="1:27" x14ac:dyDescent="0.25">
      <c r="A310" s="279"/>
      <c r="B310" s="373"/>
      <c r="C310" s="285"/>
      <c r="D310" s="247"/>
      <c r="E310" s="286"/>
      <c r="F310" s="285"/>
      <c r="G310" s="35"/>
      <c r="H310" s="285"/>
      <c r="I310" s="35"/>
      <c r="J310" s="35"/>
      <c r="K310" s="287"/>
      <c r="L310" s="285"/>
      <c r="M310" s="65"/>
      <c r="N310" s="66" t="s">
        <v>376</v>
      </c>
      <c r="O310" s="246" t="str">
        <f t="shared" si="55"/>
        <v>NO APLICA</v>
      </c>
      <c r="P310" s="246" t="str">
        <f t="shared" si="55"/>
        <v>NO APLICA</v>
      </c>
      <c r="Q310" s="285"/>
      <c r="R310" s="35"/>
      <c r="S310" s="285"/>
      <c r="T310" s="35"/>
      <c r="U310" s="35"/>
      <c r="V310" s="287"/>
      <c r="W310" s="247"/>
      <c r="X310" s="248"/>
      <c r="Y310" s="248"/>
      <c r="Z310" s="247"/>
      <c r="AA310" s="276"/>
    </row>
    <row r="311" spans="1:27" ht="53.25" customHeight="1" x14ac:dyDescent="0.25">
      <c r="A311" s="279">
        <v>59</v>
      </c>
      <c r="B311" s="371" t="s">
        <v>1186</v>
      </c>
      <c r="C311" s="283" t="s">
        <v>288</v>
      </c>
      <c r="D311" s="126" t="s">
        <v>1187</v>
      </c>
      <c r="E311" s="288" t="s">
        <v>1188</v>
      </c>
      <c r="F311" s="283" t="s">
        <v>360</v>
      </c>
      <c r="G311" s="35">
        <f>IF(F311="1 - Rara vez",1,IF(F311="2 - Improbable",2,IF(F311="3 - Posible",3,IF(F311="4 - Probable",4,IF(F311="5 - Casi seguro",5,IF(F311="1 - Baja",6,IF(F311="2 - Media",7,IF(F311="3 - Alta",8,IF(F311="Seleccione",0)))))))))</f>
        <v>7</v>
      </c>
      <c r="H311" s="283" t="s">
        <v>363</v>
      </c>
      <c r="I311" s="35">
        <f>IF(H311="1 -Insignificante",1,IF(H311="2 -Menor",2,IF(H311="3 -Moderado",3,IF(H311="5 -Moderado",6,IF(H311="4 -Mayor",4,IF(H311="10 -Mayor",7,IF(H311="5 -Catastrófico",5,IF(H311="20 -Catastrófico",8,IF(H311="1 - Mínimo/Leve",9,IF(H311="2 - Importante",10,IF(H311="3 - Fuerte",11,IF(H311="Seleccione",0))))))))))))</f>
        <v>10</v>
      </c>
      <c r="J311" s="35">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45</v>
      </c>
      <c r="K311" s="287"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83" t="s">
        <v>368</v>
      </c>
      <c r="M311" s="125" t="s">
        <v>1189</v>
      </c>
      <c r="N311" s="66" t="s">
        <v>376</v>
      </c>
      <c r="O311" s="246" t="str">
        <f t="shared" si="55"/>
        <v>NO APLICA</v>
      </c>
      <c r="P311" s="246" t="str">
        <f t="shared" si="55"/>
        <v>NO APLICA</v>
      </c>
      <c r="Q311" s="283" t="s">
        <v>376</v>
      </c>
      <c r="R311" s="35" t="str">
        <f>IF(Q311="1 - Rara vez",1,IF(Q311="2 - Improbable",2,IF(Q311="3 - Posible",3,IF(Q311="4 - Probable",4,IF(Q311="5 - Casi seguro",5,IF(Q311="1 - Baja",6,IF(Q311="2 - Media",7,IF(Q311="3 - Alta",8,IF(Q311="NO APLICA","",IF(Q311="Seleccione",0))))))))))</f>
        <v/>
      </c>
      <c r="S311" s="283" t="s">
        <v>376</v>
      </c>
      <c r="T311" s="35" t="str">
        <f>IF(S311="1 -Insignificante",1,IF(S311="2 -Menor",2,IF(S311="3 -Moderado",3,IF(S311="4 -Mayor",4,IF(S311="10 -Mayor",7,IF(S311="5 -Catastrófico",5,IF(S311="5 -Moderado",6,IF(S311="20 -Catastrófico",8,IF(S311="1 - Mínimo/Leve",9,IF(S311="2 - Importante",10,IF(S311="3 - Fuerte",11,IF(S311="NO APLICA","",IF(S311="Seleccione",0)))))))))))))</f>
        <v/>
      </c>
      <c r="U311" s="35"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
      </c>
      <c r="V311" s="287"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NO APLICA</v>
      </c>
      <c r="W311" s="126" t="s">
        <v>468</v>
      </c>
      <c r="X311" s="176" t="s">
        <v>465</v>
      </c>
      <c r="Y311" s="176" t="s">
        <v>466</v>
      </c>
      <c r="Z311" s="126" t="s">
        <v>1190</v>
      </c>
      <c r="AA311" s="274" t="s">
        <v>1191</v>
      </c>
    </row>
    <row r="312" spans="1:27" x14ac:dyDescent="0.25">
      <c r="A312" s="279"/>
      <c r="B312" s="372"/>
      <c r="C312" s="284"/>
      <c r="D312" s="126"/>
      <c r="E312" s="289"/>
      <c r="F312" s="284"/>
      <c r="G312" s="35"/>
      <c r="H312" s="284"/>
      <c r="I312" s="35"/>
      <c r="J312" s="35"/>
      <c r="K312" s="287"/>
      <c r="L312" s="284"/>
      <c r="M312" s="65"/>
      <c r="N312" s="66" t="s">
        <v>376</v>
      </c>
      <c r="O312" s="246" t="str">
        <f t="shared" si="55"/>
        <v>NO APLICA</v>
      </c>
      <c r="P312" s="246" t="str">
        <f t="shared" si="55"/>
        <v>NO APLICA</v>
      </c>
      <c r="Q312" s="284"/>
      <c r="R312" s="35"/>
      <c r="S312" s="284"/>
      <c r="T312" s="35"/>
      <c r="U312" s="35"/>
      <c r="V312" s="287"/>
      <c r="W312" s="126"/>
      <c r="X312" s="176"/>
      <c r="Y312" s="176"/>
      <c r="Z312" s="126"/>
      <c r="AA312" s="275"/>
    </row>
    <row r="313" spans="1:27" x14ac:dyDescent="0.25">
      <c r="A313" s="279"/>
      <c r="B313" s="372"/>
      <c r="C313" s="284"/>
      <c r="D313" s="126"/>
      <c r="E313" s="289"/>
      <c r="F313" s="284"/>
      <c r="G313" s="35"/>
      <c r="H313" s="284"/>
      <c r="I313" s="35"/>
      <c r="J313" s="35"/>
      <c r="K313" s="287"/>
      <c r="L313" s="284"/>
      <c r="M313" s="65"/>
      <c r="N313" s="66" t="s">
        <v>376</v>
      </c>
      <c r="O313" s="246" t="str">
        <f t="shared" si="55"/>
        <v>NO APLICA</v>
      </c>
      <c r="P313" s="246" t="str">
        <f t="shared" si="55"/>
        <v>NO APLICA</v>
      </c>
      <c r="Q313" s="284"/>
      <c r="R313" s="35"/>
      <c r="S313" s="284"/>
      <c r="T313" s="35"/>
      <c r="U313" s="35"/>
      <c r="V313" s="287"/>
      <c r="W313" s="126"/>
      <c r="X313" s="176"/>
      <c r="Y313" s="176"/>
      <c r="Z313" s="126"/>
      <c r="AA313" s="275"/>
    </row>
    <row r="314" spans="1:27" x14ac:dyDescent="0.25">
      <c r="A314" s="279"/>
      <c r="B314" s="372"/>
      <c r="C314" s="284"/>
      <c r="D314" s="126"/>
      <c r="E314" s="289"/>
      <c r="F314" s="284"/>
      <c r="G314" s="35"/>
      <c r="H314" s="284"/>
      <c r="I314" s="35"/>
      <c r="J314" s="35"/>
      <c r="K314" s="287"/>
      <c r="L314" s="284"/>
      <c r="M314" s="65"/>
      <c r="N314" s="66" t="s">
        <v>376</v>
      </c>
      <c r="O314" s="246" t="str">
        <f t="shared" si="55"/>
        <v>NO APLICA</v>
      </c>
      <c r="P314" s="246" t="str">
        <f t="shared" si="55"/>
        <v>NO APLICA</v>
      </c>
      <c r="Q314" s="284"/>
      <c r="R314" s="35"/>
      <c r="S314" s="284"/>
      <c r="T314" s="35"/>
      <c r="U314" s="35"/>
      <c r="V314" s="287"/>
      <c r="W314" s="126"/>
      <c r="X314" s="176"/>
      <c r="Y314" s="176"/>
      <c r="Z314" s="126"/>
      <c r="AA314" s="275"/>
    </row>
    <row r="315" spans="1:27" x14ac:dyDescent="0.25">
      <c r="A315" s="279"/>
      <c r="B315" s="373"/>
      <c r="C315" s="285"/>
      <c r="D315" s="126"/>
      <c r="E315" s="290"/>
      <c r="F315" s="285"/>
      <c r="G315" s="35"/>
      <c r="H315" s="285"/>
      <c r="I315" s="35"/>
      <c r="J315" s="35"/>
      <c r="K315" s="287"/>
      <c r="L315" s="285"/>
      <c r="M315" s="65"/>
      <c r="N315" s="66" t="s">
        <v>376</v>
      </c>
      <c r="O315" s="246" t="str">
        <f t="shared" si="55"/>
        <v>NO APLICA</v>
      </c>
      <c r="P315" s="246" t="str">
        <f t="shared" si="55"/>
        <v>NO APLICA</v>
      </c>
      <c r="Q315" s="285"/>
      <c r="R315" s="35"/>
      <c r="S315" s="285"/>
      <c r="T315" s="35"/>
      <c r="U315" s="35"/>
      <c r="V315" s="287"/>
      <c r="W315" s="126"/>
      <c r="X315" s="176"/>
      <c r="Y315" s="176"/>
      <c r="Z315" s="126"/>
      <c r="AA315" s="276"/>
    </row>
    <row r="316" spans="1:27" ht="108" customHeight="1" x14ac:dyDescent="0.25">
      <c r="A316" s="279">
        <v>60</v>
      </c>
      <c r="B316" s="371" t="s">
        <v>880</v>
      </c>
      <c r="C316" s="283" t="s">
        <v>288</v>
      </c>
      <c r="D316" s="80" t="s">
        <v>766</v>
      </c>
      <c r="E316" s="286" t="s">
        <v>881</v>
      </c>
      <c r="F316" s="283" t="s">
        <v>361</v>
      </c>
      <c r="G316" s="35">
        <f>IF(F316="1 - Rara vez",1,IF(F316="2 - Improbable",2,IF(F316="3 - Posible",3,IF(F316="4 - Probable",4,IF(F316="5 - Casi seguro",5,IF(F316="1 - Baja",6,IF(F316="2 - Media",7,IF(F316="3 - Alta",8,IF(F316="Seleccione",0)))))))))</f>
        <v>8</v>
      </c>
      <c r="H316" s="283" t="s">
        <v>363</v>
      </c>
      <c r="I316" s="35">
        <f>IF(H316="1 -Insignificante",1,IF(H316="2 -Menor",2,IF(H316="3 -Moderado",3,IF(H316="5 -Moderado",6,IF(H316="4 -Mayor",4,IF(H316="10 -Mayor",7,IF(H316="5 -Catastrófico",5,IF(H316="20 -Catastrófico",8,IF(H316="1 - Mínimo/Leve",9,IF(H316="2 - Importante",10,IF(H316="3 - Fuerte",11,IF(H316="Seleccione",0))))))))))))</f>
        <v>10</v>
      </c>
      <c r="J316" s="35">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87"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83" t="s">
        <v>369</v>
      </c>
      <c r="M316" s="65" t="s">
        <v>769</v>
      </c>
      <c r="N316" s="66" t="s">
        <v>376</v>
      </c>
      <c r="O316" s="246" t="str">
        <f t="shared" si="55"/>
        <v>NO APLICA</v>
      </c>
      <c r="P316" s="246" t="str">
        <f t="shared" si="55"/>
        <v>NO APLICA</v>
      </c>
      <c r="Q316" s="283" t="s">
        <v>376</v>
      </c>
      <c r="R316" s="35" t="str">
        <f>IF(Q316="1 - Rara vez",1,IF(Q316="2 - Improbable",2,IF(Q316="3 - Posible",3,IF(Q316="4 - Probable",4,IF(Q316="5 - Casi seguro",5,IF(Q316="1 - Baja",6,IF(Q316="2 - Media",7,IF(Q316="3 - Alta",8,IF(Q316="NO APLICA","",IF(Q316="Seleccione",0))))))))))</f>
        <v/>
      </c>
      <c r="S316" s="283" t="s">
        <v>376</v>
      </c>
      <c r="T316" s="35" t="str">
        <f>IF(S316="1 -Insignificante",1,IF(S316="2 -Menor",2,IF(S316="3 -Moderado",3,IF(S316="4 -Mayor",4,IF(S316="10 -Mayor",7,IF(S316="5 -Catastrófico",5,IF(S316="5 -Moderado",6,IF(S316="20 -Catastrófico",8,IF(S316="1 - Mínimo/Leve",9,IF(S316="2 - Importante",10,IF(S316="3 - Fuerte",11,IF(S316="NO APLICA","",IF(S316="Seleccione",0)))))))))))))</f>
        <v/>
      </c>
      <c r="U316" s="35"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
      </c>
      <c r="V316" s="287"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NO APLICA</v>
      </c>
      <c r="W316" s="80" t="s">
        <v>686</v>
      </c>
      <c r="X316" s="178">
        <v>46051</v>
      </c>
      <c r="Y316" s="178">
        <v>46375</v>
      </c>
      <c r="Z316" s="65" t="s">
        <v>1040</v>
      </c>
      <c r="AA316" s="274" t="s">
        <v>771</v>
      </c>
    </row>
    <row r="317" spans="1:27" ht="72.75" customHeight="1" x14ac:dyDescent="0.25">
      <c r="A317" s="279"/>
      <c r="B317" s="372"/>
      <c r="C317" s="284"/>
      <c r="D317" s="65" t="s">
        <v>767</v>
      </c>
      <c r="E317" s="286"/>
      <c r="F317" s="284"/>
      <c r="G317" s="35"/>
      <c r="H317" s="284"/>
      <c r="I317" s="35"/>
      <c r="J317" s="35"/>
      <c r="K317" s="287"/>
      <c r="L317" s="284"/>
      <c r="M317" s="65" t="s">
        <v>882</v>
      </c>
      <c r="N317" s="66" t="s">
        <v>376</v>
      </c>
      <c r="O317" s="246" t="str">
        <f t="shared" si="55"/>
        <v>NO APLICA</v>
      </c>
      <c r="P317" s="246" t="str">
        <f t="shared" si="55"/>
        <v>NO APLICA</v>
      </c>
      <c r="Q317" s="284"/>
      <c r="R317" s="35"/>
      <c r="S317" s="284"/>
      <c r="T317" s="35"/>
      <c r="U317" s="35"/>
      <c r="V317" s="287"/>
      <c r="W317" s="80" t="s">
        <v>1041</v>
      </c>
      <c r="X317" s="178" t="s">
        <v>1248</v>
      </c>
      <c r="Y317" s="178">
        <v>46375</v>
      </c>
      <c r="Z317" s="65" t="s">
        <v>772</v>
      </c>
      <c r="AA317" s="275"/>
    </row>
    <row r="318" spans="1:27" ht="55.5" customHeight="1" x14ac:dyDescent="0.25">
      <c r="A318" s="279"/>
      <c r="B318" s="372"/>
      <c r="C318" s="284"/>
      <c r="D318" s="65" t="s">
        <v>768</v>
      </c>
      <c r="E318" s="286"/>
      <c r="F318" s="284"/>
      <c r="G318" s="35"/>
      <c r="H318" s="284"/>
      <c r="I318" s="35"/>
      <c r="J318" s="35"/>
      <c r="K318" s="287"/>
      <c r="L318" s="284"/>
      <c r="M318" s="65"/>
      <c r="N318" s="66" t="s">
        <v>376</v>
      </c>
      <c r="O318" s="246" t="str">
        <f t="shared" si="55"/>
        <v>NO APLICA</v>
      </c>
      <c r="P318" s="246" t="str">
        <f t="shared" si="55"/>
        <v>NO APLICA</v>
      </c>
      <c r="Q318" s="284"/>
      <c r="R318" s="35"/>
      <c r="S318" s="284"/>
      <c r="T318" s="35"/>
      <c r="U318" s="35"/>
      <c r="V318" s="287"/>
      <c r="W318" s="80"/>
      <c r="X318" s="82"/>
      <c r="Y318" s="82"/>
      <c r="Z318" s="80"/>
      <c r="AA318" s="275"/>
    </row>
    <row r="319" spans="1:27" x14ac:dyDescent="0.25">
      <c r="A319" s="279"/>
      <c r="B319" s="372"/>
      <c r="C319" s="284"/>
      <c r="D319" s="65"/>
      <c r="E319" s="286"/>
      <c r="F319" s="284"/>
      <c r="G319" s="35"/>
      <c r="H319" s="284"/>
      <c r="I319" s="35"/>
      <c r="J319" s="35"/>
      <c r="K319" s="287"/>
      <c r="L319" s="284"/>
      <c r="M319" s="65"/>
      <c r="N319" s="66" t="s">
        <v>376</v>
      </c>
      <c r="O319" s="246" t="str">
        <f t="shared" si="55"/>
        <v>NO APLICA</v>
      </c>
      <c r="P319" s="246" t="str">
        <f t="shared" si="55"/>
        <v>NO APLICA</v>
      </c>
      <c r="Q319" s="284"/>
      <c r="R319" s="35"/>
      <c r="S319" s="284"/>
      <c r="T319" s="35"/>
      <c r="U319" s="35"/>
      <c r="V319" s="287"/>
      <c r="W319" s="80"/>
      <c r="X319" s="82"/>
      <c r="Y319" s="82"/>
      <c r="Z319" s="80"/>
      <c r="AA319" s="275"/>
    </row>
    <row r="320" spans="1:27" x14ac:dyDescent="0.25">
      <c r="A320" s="279"/>
      <c r="B320" s="373"/>
      <c r="C320" s="285"/>
      <c r="D320" s="65"/>
      <c r="E320" s="286"/>
      <c r="F320" s="285"/>
      <c r="G320" s="35"/>
      <c r="H320" s="285"/>
      <c r="I320" s="35"/>
      <c r="J320" s="35"/>
      <c r="K320" s="287"/>
      <c r="L320" s="285"/>
      <c r="M320" s="65"/>
      <c r="N320" s="66" t="s">
        <v>376</v>
      </c>
      <c r="O320" s="246" t="str">
        <f t="shared" si="55"/>
        <v>NO APLICA</v>
      </c>
      <c r="P320" s="246" t="str">
        <f t="shared" si="55"/>
        <v>NO APLICA</v>
      </c>
      <c r="Q320" s="285"/>
      <c r="R320" s="35"/>
      <c r="S320" s="285"/>
      <c r="T320" s="35"/>
      <c r="U320" s="35"/>
      <c r="V320" s="287"/>
      <c r="W320" s="97"/>
      <c r="X320" s="172"/>
      <c r="Y320" s="172"/>
      <c r="Z320" s="97"/>
      <c r="AA320" s="276"/>
    </row>
    <row r="321" spans="1:27" ht="96" customHeight="1" x14ac:dyDescent="0.25">
      <c r="A321" s="279">
        <v>61</v>
      </c>
      <c r="B321" s="371" t="s">
        <v>729</v>
      </c>
      <c r="C321" s="283" t="s">
        <v>288</v>
      </c>
      <c r="D321" s="80" t="s">
        <v>989</v>
      </c>
      <c r="E321" s="286" t="s">
        <v>990</v>
      </c>
      <c r="F321" s="283" t="s">
        <v>361</v>
      </c>
      <c r="G321" s="35">
        <f>IF(F321="1 - Rara vez",1,IF(F321="2 - Improbable",2,IF(F321="3 - Posible",3,IF(F321="4 - Probable",4,IF(F321="5 - Casi seguro",5,IF(F321="1 - Baja",6,IF(F321="2 - Media",7,IF(F321="3 - Alta",8,IF(F321="Seleccione",0)))))))))</f>
        <v>8</v>
      </c>
      <c r="H321" s="283" t="s">
        <v>364</v>
      </c>
      <c r="I321" s="35">
        <f>IF(H321="1 -Insignificante",1,IF(H321="2 -Menor",2,IF(H321="3 -Moderado",3,IF(H321="5 -Moderado",6,IF(H321="4 -Mayor",4,IF(H321="10 -Mayor",7,IF(H321="5 -Catastrófico",5,IF(H321="20 -Catastrófico",8,IF(H321="1 - Mínimo/Leve",9,IF(H321="2 - Importante",10,IF(H321="3 - Fuerte",11,IF(H321="Seleccione",0))))))))))))</f>
        <v>11</v>
      </c>
      <c r="J321" s="35">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87"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83" t="s">
        <v>369</v>
      </c>
      <c r="M321" s="65" t="s">
        <v>991</v>
      </c>
      <c r="N321" s="66" t="s">
        <v>376</v>
      </c>
      <c r="O321" s="246" t="str">
        <f t="shared" si="55"/>
        <v>NO APLICA</v>
      </c>
      <c r="P321" s="246" t="str">
        <f t="shared" si="55"/>
        <v>NO APLICA</v>
      </c>
      <c r="Q321" s="283" t="s">
        <v>376</v>
      </c>
      <c r="R321" s="35" t="str">
        <f>IF(Q321="1 - Rara vez",1,IF(Q321="2 - Improbable",2,IF(Q321="3 - Posible",3,IF(Q321="4 - Probable",4,IF(Q321="5 - Casi seguro",5,IF(Q321="1 - Baja",6,IF(Q321="2 - Media",7,IF(Q321="3 - Alta",8,IF(Q321="NO APLICA","",IF(Q321="Seleccione",0))))))))))</f>
        <v/>
      </c>
      <c r="S321" s="283" t="s">
        <v>376</v>
      </c>
      <c r="T321" s="35" t="str">
        <f>IF(S321="1 -Insignificante",1,IF(S321="2 -Menor",2,IF(S321="3 -Moderado",3,IF(S321="4 -Mayor",4,IF(S321="10 -Mayor",7,IF(S321="5 -Catastrófico",5,IF(S321="5 -Moderado",6,IF(S321="20 -Catastrófico",8,IF(S321="1 - Mínimo/Leve",9,IF(S321="2 - Importante",10,IF(S321="3 - Fuerte",11,IF(S321="NO APLICA","",IF(S321="Seleccione",0)))))))))))))</f>
        <v/>
      </c>
      <c r="U321" s="35"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
      </c>
      <c r="V321" s="287"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NO APLICA</v>
      </c>
      <c r="W321" s="80" t="s">
        <v>987</v>
      </c>
      <c r="X321" s="178">
        <v>46051</v>
      </c>
      <c r="Y321" s="178">
        <v>46376</v>
      </c>
      <c r="Z321" s="80" t="s">
        <v>992</v>
      </c>
      <c r="AA321" s="274" t="s">
        <v>993</v>
      </c>
    </row>
    <row r="322" spans="1:27" ht="15" customHeight="1" x14ac:dyDescent="0.25">
      <c r="A322" s="279"/>
      <c r="B322" s="372"/>
      <c r="C322" s="284"/>
      <c r="D322" s="80"/>
      <c r="E322" s="286"/>
      <c r="F322" s="284"/>
      <c r="G322" s="35"/>
      <c r="H322" s="284"/>
      <c r="I322" s="35"/>
      <c r="J322" s="35"/>
      <c r="K322" s="287"/>
      <c r="L322" s="284"/>
      <c r="M322" s="65"/>
      <c r="N322" s="66" t="s">
        <v>376</v>
      </c>
      <c r="O322" s="246" t="str">
        <f t="shared" si="55"/>
        <v>NO APLICA</v>
      </c>
      <c r="P322" s="246" t="str">
        <f t="shared" si="55"/>
        <v>NO APLICA</v>
      </c>
      <c r="Q322" s="284"/>
      <c r="R322" s="35"/>
      <c r="S322" s="284"/>
      <c r="T322" s="35"/>
      <c r="U322" s="35"/>
      <c r="V322" s="287"/>
      <c r="W322" s="65"/>
      <c r="X322" s="80"/>
      <c r="Y322" s="80"/>
      <c r="Z322" s="109"/>
      <c r="AA322" s="275"/>
    </row>
    <row r="323" spans="1:27" ht="15" customHeight="1" x14ac:dyDescent="0.25">
      <c r="A323" s="279"/>
      <c r="B323" s="372"/>
      <c r="C323" s="284"/>
      <c r="D323" s="80"/>
      <c r="E323" s="286"/>
      <c r="F323" s="284"/>
      <c r="G323" s="35"/>
      <c r="H323" s="284"/>
      <c r="I323" s="35"/>
      <c r="J323" s="35"/>
      <c r="K323" s="287"/>
      <c r="L323" s="284"/>
      <c r="M323" s="65"/>
      <c r="N323" s="66" t="s">
        <v>376</v>
      </c>
      <c r="O323" s="246" t="str">
        <f t="shared" si="55"/>
        <v>NO APLICA</v>
      </c>
      <c r="P323" s="246" t="str">
        <f t="shared" si="55"/>
        <v>NO APLICA</v>
      </c>
      <c r="Q323" s="284"/>
      <c r="R323" s="35"/>
      <c r="S323" s="284"/>
      <c r="T323" s="35"/>
      <c r="U323" s="35"/>
      <c r="V323" s="287"/>
      <c r="W323" s="65"/>
      <c r="X323" s="80"/>
      <c r="Y323" s="80"/>
      <c r="Z323" s="109"/>
      <c r="AA323" s="275"/>
    </row>
    <row r="324" spans="1:27" ht="15" customHeight="1" x14ac:dyDescent="0.25">
      <c r="A324" s="279"/>
      <c r="B324" s="372"/>
      <c r="C324" s="284"/>
      <c r="D324" s="108"/>
      <c r="E324" s="286"/>
      <c r="F324" s="284"/>
      <c r="G324" s="35"/>
      <c r="H324" s="284"/>
      <c r="I324" s="35"/>
      <c r="J324" s="35"/>
      <c r="K324" s="287"/>
      <c r="L324" s="284"/>
      <c r="M324" s="65"/>
      <c r="N324" s="66" t="s">
        <v>376</v>
      </c>
      <c r="O324" s="246" t="str">
        <f t="shared" si="55"/>
        <v>NO APLICA</v>
      </c>
      <c r="P324" s="246" t="str">
        <f t="shared" si="55"/>
        <v>NO APLICA</v>
      </c>
      <c r="Q324" s="284"/>
      <c r="R324" s="35"/>
      <c r="S324" s="284"/>
      <c r="T324" s="35"/>
      <c r="U324" s="35"/>
      <c r="V324" s="287"/>
      <c r="W324" s="65"/>
      <c r="X324" s="80"/>
      <c r="Y324" s="80"/>
      <c r="Z324" s="109"/>
      <c r="AA324" s="275"/>
    </row>
    <row r="325" spans="1:27" ht="15" customHeight="1" x14ac:dyDescent="0.25">
      <c r="A325" s="279"/>
      <c r="B325" s="373"/>
      <c r="C325" s="285"/>
      <c r="D325" s="97"/>
      <c r="E325" s="286"/>
      <c r="F325" s="285"/>
      <c r="G325" s="35"/>
      <c r="H325" s="285"/>
      <c r="I325" s="35"/>
      <c r="J325" s="35"/>
      <c r="K325" s="287"/>
      <c r="L325" s="285"/>
      <c r="M325" s="65"/>
      <c r="N325" s="66" t="s">
        <v>376</v>
      </c>
      <c r="O325" s="246" t="str">
        <f t="shared" si="55"/>
        <v>NO APLICA</v>
      </c>
      <c r="P325" s="246" t="str">
        <f t="shared" si="55"/>
        <v>NO APLICA</v>
      </c>
      <c r="Q325" s="285"/>
      <c r="R325" s="35"/>
      <c r="S325" s="285"/>
      <c r="T325" s="35"/>
      <c r="U325" s="35"/>
      <c r="V325" s="287"/>
      <c r="W325" s="65"/>
      <c r="X325" s="80"/>
      <c r="Y325" s="80"/>
      <c r="Z325" s="109"/>
      <c r="AA325" s="276"/>
    </row>
    <row r="326" spans="1:27" ht="76.5" customHeight="1" x14ac:dyDescent="0.25">
      <c r="A326" s="279">
        <v>62</v>
      </c>
      <c r="B326" s="371" t="s">
        <v>730</v>
      </c>
      <c r="C326" s="283" t="s">
        <v>288</v>
      </c>
      <c r="D326" s="80" t="s">
        <v>664</v>
      </c>
      <c r="E326" s="286" t="s">
        <v>665</v>
      </c>
      <c r="F326" s="283" t="s">
        <v>360</v>
      </c>
      <c r="G326" s="35">
        <f>IF(F326="1 - Rara vez",1,IF(F326="2 - Improbable",2,IF(F326="3 - Posible",3,IF(F326="4 - Probable",4,IF(F326="5 - Casi seguro",5,IF(F326="1 - Baja",6,IF(F326="2 - Media",7,IF(F326="3 - Alta",8,IF(F326="Seleccione",0)))))))))</f>
        <v>7</v>
      </c>
      <c r="H326" s="283" t="s">
        <v>363</v>
      </c>
      <c r="I326" s="35">
        <f>IF(H326="1 -Insignificante",1,IF(H326="2 -Menor",2,IF(H326="3 -Moderado",3,IF(H326="5 -Moderado",6,IF(H326="4 -Mayor",4,IF(H326="10 -Mayor",7,IF(H326="5 -Catastrófico",5,IF(H326="20 -Catastrófico",8,IF(H326="1 - Mínimo/Leve",9,IF(H326="2 - Importante",10,IF(H326="3 - Fuerte",11,IF(H326="Seleccione",0))))))))))))</f>
        <v>10</v>
      </c>
      <c r="J326" s="35">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87"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83" t="s">
        <v>368</v>
      </c>
      <c r="M326" s="65" t="s">
        <v>666</v>
      </c>
      <c r="N326" s="66" t="s">
        <v>376</v>
      </c>
      <c r="O326" s="246" t="str">
        <f t="shared" si="55"/>
        <v>NO APLICA</v>
      </c>
      <c r="P326" s="246" t="str">
        <f t="shared" si="55"/>
        <v>NO APLICA</v>
      </c>
      <c r="Q326" s="283" t="s">
        <v>376</v>
      </c>
      <c r="R326" s="35" t="str">
        <f>IF(Q326="1 - Rara vez",1,IF(Q326="2 - Improbable",2,IF(Q326="3 - Posible",3,IF(Q326="4 - Probable",4,IF(Q326="5 - Casi seguro",5,IF(Q326="1 - Baja",6,IF(Q326="2 - Media",7,IF(Q326="3 - Alta",8,IF(Q326="NO APLICA","",IF(Q326="Seleccione",0))))))))))</f>
        <v/>
      </c>
      <c r="S326" s="283" t="s">
        <v>376</v>
      </c>
      <c r="T326" s="35" t="str">
        <f>IF(S326="1 -Insignificante",1,IF(S326="2 -Menor",2,IF(S326="3 -Moderado",3,IF(S326="4 -Mayor",4,IF(S326="10 -Mayor",7,IF(S326="5 -Catastrófico",5,IF(S326="5 -Moderado",6,IF(S326="20 -Catastrófico",8,IF(S326="1 - Mínimo/Leve",9,IF(S326="2 - Importante",10,IF(S326="3 - Fuerte",11,IF(S326="NO APLICA","",IF(S326="Seleccione",0)))))))))))))</f>
        <v/>
      </c>
      <c r="U326" s="35"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
      </c>
      <c r="V326" s="287"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NO APLICA</v>
      </c>
      <c r="W326" s="80" t="s">
        <v>987</v>
      </c>
      <c r="X326" s="178">
        <v>46051</v>
      </c>
      <c r="Y326" s="178">
        <v>46376</v>
      </c>
      <c r="Z326" s="80" t="s">
        <v>706</v>
      </c>
      <c r="AA326" s="274" t="s">
        <v>994</v>
      </c>
    </row>
    <row r="327" spans="1:27" ht="15" customHeight="1" x14ac:dyDescent="0.25">
      <c r="A327" s="279"/>
      <c r="B327" s="372"/>
      <c r="C327" s="284"/>
      <c r="D327" s="80"/>
      <c r="E327" s="286"/>
      <c r="F327" s="284"/>
      <c r="G327" s="35"/>
      <c r="H327" s="284"/>
      <c r="I327" s="35"/>
      <c r="J327" s="35"/>
      <c r="K327" s="287"/>
      <c r="L327" s="284"/>
      <c r="M327" s="65"/>
      <c r="N327" s="66" t="s">
        <v>376</v>
      </c>
      <c r="O327" s="246" t="str">
        <f t="shared" si="55"/>
        <v>NO APLICA</v>
      </c>
      <c r="P327" s="246" t="str">
        <f t="shared" si="55"/>
        <v>NO APLICA</v>
      </c>
      <c r="Q327" s="284"/>
      <c r="R327" s="35"/>
      <c r="S327" s="284"/>
      <c r="T327" s="35"/>
      <c r="U327" s="35"/>
      <c r="V327" s="287"/>
      <c r="W327" s="80"/>
      <c r="X327" s="80"/>
      <c r="Y327" s="80"/>
      <c r="Z327" s="80"/>
      <c r="AA327" s="275"/>
    </row>
    <row r="328" spans="1:27" ht="15" customHeight="1" x14ac:dyDescent="0.25">
      <c r="A328" s="279"/>
      <c r="B328" s="372"/>
      <c r="C328" s="284"/>
      <c r="D328" s="80"/>
      <c r="E328" s="286"/>
      <c r="F328" s="284"/>
      <c r="G328" s="35"/>
      <c r="H328" s="284"/>
      <c r="I328" s="35"/>
      <c r="J328" s="35"/>
      <c r="K328" s="287"/>
      <c r="L328" s="284"/>
      <c r="M328" s="65"/>
      <c r="N328" s="66" t="s">
        <v>376</v>
      </c>
      <c r="O328" s="246" t="str">
        <f t="shared" si="55"/>
        <v>NO APLICA</v>
      </c>
      <c r="P328" s="246" t="str">
        <f t="shared" si="55"/>
        <v>NO APLICA</v>
      </c>
      <c r="Q328" s="284"/>
      <c r="R328" s="35"/>
      <c r="S328" s="284"/>
      <c r="T328" s="35"/>
      <c r="U328" s="35"/>
      <c r="V328" s="287"/>
      <c r="W328" s="80"/>
      <c r="X328" s="80"/>
      <c r="Y328" s="80"/>
      <c r="Z328" s="80"/>
      <c r="AA328" s="275"/>
    </row>
    <row r="329" spans="1:27" ht="15" customHeight="1" x14ac:dyDescent="0.25">
      <c r="A329" s="279"/>
      <c r="B329" s="372"/>
      <c r="C329" s="284"/>
      <c r="D329" s="80"/>
      <c r="E329" s="286"/>
      <c r="F329" s="284"/>
      <c r="G329" s="35"/>
      <c r="H329" s="284"/>
      <c r="I329" s="35"/>
      <c r="J329" s="35"/>
      <c r="K329" s="287"/>
      <c r="L329" s="284"/>
      <c r="M329" s="65"/>
      <c r="N329" s="66" t="s">
        <v>376</v>
      </c>
      <c r="O329" s="246" t="str">
        <f t="shared" si="55"/>
        <v>NO APLICA</v>
      </c>
      <c r="P329" s="246" t="str">
        <f t="shared" si="55"/>
        <v>NO APLICA</v>
      </c>
      <c r="Q329" s="284"/>
      <c r="R329" s="35"/>
      <c r="S329" s="284"/>
      <c r="T329" s="35"/>
      <c r="U329" s="35"/>
      <c r="V329" s="287"/>
      <c r="W329" s="80"/>
      <c r="X329" s="80"/>
      <c r="Y329" s="80"/>
      <c r="Z329" s="80"/>
      <c r="AA329" s="275"/>
    </row>
    <row r="330" spans="1:27" ht="15" customHeight="1" x14ac:dyDescent="0.25">
      <c r="A330" s="279"/>
      <c r="B330" s="373"/>
      <c r="C330" s="285"/>
      <c r="E330" s="286"/>
      <c r="F330" s="285"/>
      <c r="G330" s="35"/>
      <c r="H330" s="285"/>
      <c r="I330" s="35"/>
      <c r="J330" s="35"/>
      <c r="K330" s="287"/>
      <c r="L330" s="285"/>
      <c r="M330" s="65"/>
      <c r="N330" s="66" t="s">
        <v>376</v>
      </c>
      <c r="O330" s="246" t="str">
        <f t="shared" si="55"/>
        <v>NO APLICA</v>
      </c>
      <c r="P330" s="246" t="str">
        <f t="shared" si="55"/>
        <v>NO APLICA</v>
      </c>
      <c r="Q330" s="285"/>
      <c r="R330" s="35"/>
      <c r="S330" s="285"/>
      <c r="T330" s="35"/>
      <c r="U330" s="35"/>
      <c r="V330" s="287"/>
      <c r="W330" s="97"/>
      <c r="X330" s="141"/>
      <c r="Y330" s="141"/>
      <c r="Z330" s="97"/>
      <c r="AA330" s="276"/>
    </row>
    <row r="331" spans="1:27" ht="63" customHeight="1" x14ac:dyDescent="0.25">
      <c r="A331" s="279">
        <v>63</v>
      </c>
      <c r="B331" s="379" t="s">
        <v>731</v>
      </c>
      <c r="C331" s="283" t="s">
        <v>288</v>
      </c>
      <c r="D331" s="65" t="s">
        <v>667</v>
      </c>
      <c r="E331" s="286" t="s">
        <v>670</v>
      </c>
      <c r="F331" s="283" t="s">
        <v>361</v>
      </c>
      <c r="G331" s="35">
        <f>IF(F331="1 - Rara vez",1,IF(F331="2 - Improbable",2,IF(F331="3 - Posible",3,IF(F331="4 - Probable",4,IF(F331="5 - Casi seguro",5,IF(F331="1 - Baja",6,IF(F331="2 - Media",7,IF(F331="3 - Alta",8,IF(F331="Seleccione",0)))))))))</f>
        <v>8</v>
      </c>
      <c r="H331" s="283" t="s">
        <v>364</v>
      </c>
      <c r="I331" s="35">
        <f>IF(H331="1 -Insignificante",1,IF(H331="2 -Menor",2,IF(H331="3 -Moderado",3,IF(H331="5 -Moderado",6,IF(H331="4 -Mayor",4,IF(H331="10 -Mayor",7,IF(H331="5 -Catastrófico",5,IF(H331="20 -Catastrófico",8,IF(H331="1 - Mínimo/Leve",9,IF(H331="2 - Importante",10,IF(H331="3 - Fuerte",11,IF(H331="Seleccione",0))))))))))))</f>
        <v>11</v>
      </c>
      <c r="J331" s="35">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87"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83" t="s">
        <v>369</v>
      </c>
      <c r="M331" s="65" t="s">
        <v>833</v>
      </c>
      <c r="N331" s="66" t="s">
        <v>376</v>
      </c>
      <c r="O331" s="246" t="str">
        <f t="shared" si="55"/>
        <v>NO APLICA</v>
      </c>
      <c r="P331" s="246" t="str">
        <f t="shared" si="55"/>
        <v>NO APLICA</v>
      </c>
      <c r="Q331" s="283" t="s">
        <v>376</v>
      </c>
      <c r="R331" s="35" t="str">
        <f>IF(Q331="1 - Rara vez",1,IF(Q331="2 - Improbable",2,IF(Q331="3 - Posible",3,IF(Q331="4 - Probable",4,IF(Q331="5 - Casi seguro",5,IF(Q331="1 - Baja",6,IF(Q331="2 - Media",7,IF(Q331="3 - Alta",8,IF(Q331="NO APLICA","",IF(Q331="Seleccione",0))))))))))</f>
        <v/>
      </c>
      <c r="S331" s="283" t="s">
        <v>376</v>
      </c>
      <c r="T331" s="35" t="str">
        <f>IF(S331="1 -Insignificante",1,IF(S331="2 -Menor",2,IF(S331="3 -Moderado",3,IF(S331="4 -Mayor",4,IF(S331="10 -Mayor",7,IF(S331="5 -Catastrófico",5,IF(S331="5 -Moderado",6,IF(S331="20 -Catastrófico",8,IF(S331="1 - Mínimo/Leve",9,IF(S331="2 - Importante",10,IF(S331="3 - Fuerte",11,IF(S331="NO APLICA","",IF(S331="Seleccione",0)))))))))))))</f>
        <v/>
      </c>
      <c r="U331" s="35"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
      </c>
      <c r="V331" s="287"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NO APLICA</v>
      </c>
      <c r="W331" s="224" t="s">
        <v>832</v>
      </c>
      <c r="X331" s="306" t="s">
        <v>1198</v>
      </c>
      <c r="Y331" s="307"/>
      <c r="Z331" s="224" t="s">
        <v>1199</v>
      </c>
      <c r="AA331" s="274" t="s">
        <v>674</v>
      </c>
    </row>
    <row r="332" spans="1:27" ht="73.5" customHeight="1" x14ac:dyDescent="0.25">
      <c r="A332" s="279"/>
      <c r="B332" s="380"/>
      <c r="C332" s="284"/>
      <c r="D332" s="65" t="s">
        <v>668</v>
      </c>
      <c r="E332" s="286"/>
      <c r="F332" s="284"/>
      <c r="G332" s="35"/>
      <c r="H332" s="284"/>
      <c r="I332" s="35"/>
      <c r="J332" s="35"/>
      <c r="K332" s="287"/>
      <c r="L332" s="284"/>
      <c r="M332" s="65" t="s">
        <v>671</v>
      </c>
      <c r="N332" s="66" t="s">
        <v>376</v>
      </c>
      <c r="O332" s="246" t="str">
        <f t="shared" si="55"/>
        <v>NO APLICA</v>
      </c>
      <c r="P332" s="246" t="str">
        <f t="shared" si="55"/>
        <v>NO APLICA</v>
      </c>
      <c r="Q332" s="284"/>
      <c r="R332" s="35"/>
      <c r="S332" s="284"/>
      <c r="T332" s="35"/>
      <c r="U332" s="35"/>
      <c r="V332" s="287"/>
      <c r="W332" s="224" t="s">
        <v>832</v>
      </c>
      <c r="X332" s="306" t="s">
        <v>435</v>
      </c>
      <c r="Y332" s="307"/>
      <c r="Z332" s="225" t="s">
        <v>535</v>
      </c>
      <c r="AA332" s="275"/>
    </row>
    <row r="333" spans="1:27" ht="75.75" customHeight="1" x14ac:dyDescent="0.25">
      <c r="A333" s="279"/>
      <c r="B333" s="380"/>
      <c r="C333" s="284"/>
      <c r="D333" s="65" t="s">
        <v>669</v>
      </c>
      <c r="E333" s="286"/>
      <c r="F333" s="284"/>
      <c r="G333" s="35"/>
      <c r="H333" s="284"/>
      <c r="I333" s="35"/>
      <c r="J333" s="35"/>
      <c r="K333" s="287"/>
      <c r="L333" s="284"/>
      <c r="M333" s="65" t="s">
        <v>672</v>
      </c>
      <c r="N333" s="66" t="s">
        <v>376</v>
      </c>
      <c r="O333" s="246" t="str">
        <f t="shared" si="55"/>
        <v>NO APLICA</v>
      </c>
      <c r="P333" s="246" t="str">
        <f t="shared" si="55"/>
        <v>NO APLICA</v>
      </c>
      <c r="Q333" s="284"/>
      <c r="R333" s="35"/>
      <c r="S333" s="284"/>
      <c r="T333" s="35"/>
      <c r="U333" s="35"/>
      <c r="V333" s="287"/>
      <c r="W333" s="224" t="s">
        <v>832</v>
      </c>
      <c r="X333" s="306" t="s">
        <v>1198</v>
      </c>
      <c r="Y333" s="307"/>
      <c r="Z333" s="225" t="s">
        <v>673</v>
      </c>
      <c r="AA333" s="275"/>
    </row>
    <row r="334" spans="1:27" ht="15" customHeight="1" x14ac:dyDescent="0.25">
      <c r="A334" s="279"/>
      <c r="B334" s="380"/>
      <c r="C334" s="284"/>
      <c r="D334" s="80"/>
      <c r="E334" s="286"/>
      <c r="F334" s="284"/>
      <c r="G334" s="35"/>
      <c r="H334" s="284"/>
      <c r="I334" s="35"/>
      <c r="J334" s="35"/>
      <c r="K334" s="287"/>
      <c r="L334" s="284"/>
      <c r="M334" s="65"/>
      <c r="N334" s="66" t="s">
        <v>376</v>
      </c>
      <c r="O334" s="246" t="str">
        <f t="shared" si="55"/>
        <v>NO APLICA</v>
      </c>
      <c r="P334" s="246" t="str">
        <f t="shared" si="55"/>
        <v>NO APLICA</v>
      </c>
      <c r="Q334" s="284"/>
      <c r="R334" s="35"/>
      <c r="S334" s="284"/>
      <c r="T334" s="35"/>
      <c r="U334" s="35"/>
      <c r="V334" s="287"/>
      <c r="W334" s="225"/>
      <c r="X334" s="226"/>
      <c r="Y334" s="226"/>
      <c r="Z334" s="225"/>
      <c r="AA334" s="275"/>
    </row>
    <row r="335" spans="1:27" ht="15" customHeight="1" x14ac:dyDescent="0.25">
      <c r="A335" s="279"/>
      <c r="B335" s="381"/>
      <c r="C335" s="285"/>
      <c r="D335" s="80"/>
      <c r="E335" s="286"/>
      <c r="F335" s="285"/>
      <c r="G335" s="35"/>
      <c r="H335" s="285"/>
      <c r="I335" s="35"/>
      <c r="J335" s="35"/>
      <c r="K335" s="287"/>
      <c r="L335" s="285"/>
      <c r="M335" s="65"/>
      <c r="N335" s="66" t="s">
        <v>376</v>
      </c>
      <c r="O335" s="246" t="str">
        <f t="shared" si="55"/>
        <v>NO APLICA</v>
      </c>
      <c r="P335" s="246" t="str">
        <f t="shared" si="55"/>
        <v>NO APLICA</v>
      </c>
      <c r="Q335" s="285"/>
      <c r="R335" s="35"/>
      <c r="S335" s="285"/>
      <c r="T335" s="35"/>
      <c r="U335" s="35"/>
      <c r="V335" s="287"/>
      <c r="W335" s="225"/>
      <c r="X335" s="226"/>
      <c r="Y335" s="226"/>
      <c r="Z335" s="225"/>
      <c r="AA335" s="276"/>
    </row>
    <row r="336" spans="1:27" ht="83.25" customHeight="1" x14ac:dyDescent="0.25">
      <c r="A336" s="279">
        <v>64</v>
      </c>
      <c r="B336" s="379" t="s">
        <v>732</v>
      </c>
      <c r="C336" s="283" t="s">
        <v>288</v>
      </c>
      <c r="D336" s="80" t="s">
        <v>676</v>
      </c>
      <c r="E336" s="286" t="s">
        <v>677</v>
      </c>
      <c r="F336" s="283" t="s">
        <v>359</v>
      </c>
      <c r="G336" s="35">
        <f>IF(F336="1 - Rara vez",1,IF(F336="2 - Improbable",2,IF(F336="3 - Posible",3,IF(F336="4 - Probable",4,IF(F336="5 - Casi seguro",5,IF(F336="1 - Baja",6,IF(F336="2 - Media",7,IF(F336="3 - Alta",8,IF(F336="Seleccione",0)))))))))</f>
        <v>6</v>
      </c>
      <c r="H336" s="283" t="s">
        <v>363</v>
      </c>
      <c r="I336" s="35">
        <f>IF(H336="1 -Insignificante",1,IF(H336="2 -Menor",2,IF(H336="3 -Moderado",3,IF(H336="5 -Moderado",6,IF(H336="4 -Mayor",4,IF(H336="10 -Mayor",7,IF(H336="5 -Catastrófico",5,IF(H336="20 -Catastrófico",8,IF(H336="1 - Mínimo/Leve",9,IF(H336="2 - Importante",10,IF(H336="3 - Fuerte",11,IF(H336="Seleccione",0))))))))))))</f>
        <v>10</v>
      </c>
      <c r="J336" s="35">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42</v>
      </c>
      <c r="K336" s="287"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MODERADA</v>
      </c>
      <c r="L336" s="283" t="s">
        <v>368</v>
      </c>
      <c r="M336" s="65" t="s">
        <v>678</v>
      </c>
      <c r="N336" s="66" t="s">
        <v>376</v>
      </c>
      <c r="O336" s="246" t="str">
        <f t="shared" si="55"/>
        <v>NO APLICA</v>
      </c>
      <c r="P336" s="246" t="str">
        <f t="shared" si="55"/>
        <v>NO APLICA</v>
      </c>
      <c r="Q336" s="283" t="s">
        <v>376</v>
      </c>
      <c r="R336" s="35" t="str">
        <f>IF(Q336="1 - Rara vez",1,IF(Q336="2 - Improbable",2,IF(Q336="3 - Posible",3,IF(Q336="4 - Probable",4,IF(Q336="5 - Casi seguro",5,IF(Q336="1 - Baja",6,IF(Q336="2 - Media",7,IF(Q336="3 - Alta",8,IF(Q336="NO APLICA","",IF(Q336="Seleccione",0))))))))))</f>
        <v/>
      </c>
      <c r="S336" s="283" t="s">
        <v>376</v>
      </c>
      <c r="T336" s="35" t="str">
        <f>IF(S336="1 -Insignificante",1,IF(S336="2 -Menor",2,IF(S336="3 -Moderado",3,IF(S336="4 -Mayor",4,IF(S336="10 -Mayor",7,IF(S336="5 -Catastrófico",5,IF(S336="5 -Moderado",6,IF(S336="20 -Catastrófico",8,IF(S336="1 - Mínimo/Leve",9,IF(S336="2 - Importante",10,IF(S336="3 - Fuerte",11,IF(S336="NO APLICA","",IF(S336="Seleccione",0)))))))))))))</f>
        <v/>
      </c>
      <c r="U336" s="35"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
      </c>
      <c r="V336" s="287"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NO APLICA</v>
      </c>
      <c r="W336" s="224" t="s">
        <v>832</v>
      </c>
      <c r="X336" s="300" t="s">
        <v>1198</v>
      </c>
      <c r="Y336" s="301"/>
      <c r="Z336" s="225" t="s">
        <v>706</v>
      </c>
      <c r="AA336" s="274" t="s">
        <v>1200</v>
      </c>
    </row>
    <row r="337" spans="1:27" ht="25.5" x14ac:dyDescent="0.25">
      <c r="A337" s="279"/>
      <c r="B337" s="380"/>
      <c r="C337" s="284"/>
      <c r="D337" s="80"/>
      <c r="E337" s="286"/>
      <c r="F337" s="284"/>
      <c r="G337" s="35"/>
      <c r="H337" s="284"/>
      <c r="I337" s="35"/>
      <c r="J337" s="35"/>
      <c r="K337" s="287"/>
      <c r="L337" s="284"/>
      <c r="M337" s="65" t="s">
        <v>679</v>
      </c>
      <c r="N337" s="66" t="s">
        <v>376</v>
      </c>
      <c r="O337" s="246" t="str">
        <f t="shared" si="55"/>
        <v>NO APLICA</v>
      </c>
      <c r="P337" s="246" t="str">
        <f t="shared" si="55"/>
        <v>NO APLICA</v>
      </c>
      <c r="Q337" s="284"/>
      <c r="R337" s="35"/>
      <c r="S337" s="284"/>
      <c r="T337" s="35"/>
      <c r="U337" s="35"/>
      <c r="V337" s="287"/>
      <c r="W337" s="224" t="s">
        <v>832</v>
      </c>
      <c r="X337" s="302"/>
      <c r="Y337" s="303"/>
      <c r="Z337" s="225" t="s">
        <v>681</v>
      </c>
      <c r="AA337" s="275"/>
    </row>
    <row r="338" spans="1:27" ht="25.5" x14ac:dyDescent="0.25">
      <c r="A338" s="279"/>
      <c r="B338" s="380"/>
      <c r="C338" s="284"/>
      <c r="D338" s="80"/>
      <c r="E338" s="286"/>
      <c r="F338" s="284"/>
      <c r="G338" s="35"/>
      <c r="H338" s="284"/>
      <c r="I338" s="35"/>
      <c r="J338" s="35"/>
      <c r="K338" s="287"/>
      <c r="L338" s="284"/>
      <c r="M338" s="65" t="s">
        <v>680</v>
      </c>
      <c r="N338" s="66" t="s">
        <v>376</v>
      </c>
      <c r="O338" s="246" t="str">
        <f t="shared" si="55"/>
        <v>NO APLICA</v>
      </c>
      <c r="P338" s="246" t="str">
        <f t="shared" si="55"/>
        <v>NO APLICA</v>
      </c>
      <c r="Q338" s="284"/>
      <c r="R338" s="35"/>
      <c r="S338" s="284"/>
      <c r="T338" s="35"/>
      <c r="U338" s="35"/>
      <c r="V338" s="287"/>
      <c r="W338" s="224" t="s">
        <v>832</v>
      </c>
      <c r="X338" s="304"/>
      <c r="Y338" s="305"/>
      <c r="Z338" s="225" t="s">
        <v>682</v>
      </c>
      <c r="AA338" s="275"/>
    </row>
    <row r="339" spans="1:27" ht="15" customHeight="1" x14ac:dyDescent="0.25">
      <c r="A339" s="279"/>
      <c r="B339" s="380"/>
      <c r="C339" s="284"/>
      <c r="D339" s="80"/>
      <c r="E339" s="286"/>
      <c r="F339" s="284"/>
      <c r="G339" s="35"/>
      <c r="H339" s="284"/>
      <c r="I339" s="35"/>
      <c r="J339" s="35"/>
      <c r="K339" s="287"/>
      <c r="L339" s="284"/>
      <c r="M339" s="65"/>
      <c r="N339" s="66" t="s">
        <v>376</v>
      </c>
      <c r="O339" s="246" t="str">
        <f t="shared" ref="O339:P402" si="56">IF($C$256="Oportunidad","NO APLICA","")</f>
        <v>NO APLICA</v>
      </c>
      <c r="P339" s="246" t="str">
        <f t="shared" si="56"/>
        <v>NO APLICA</v>
      </c>
      <c r="Q339" s="284"/>
      <c r="R339" s="35"/>
      <c r="S339" s="284"/>
      <c r="T339" s="35"/>
      <c r="U339" s="35"/>
      <c r="V339" s="287"/>
      <c r="W339" s="225"/>
      <c r="X339" s="226"/>
      <c r="Y339" s="226"/>
      <c r="Z339" s="228"/>
      <c r="AA339" s="275"/>
    </row>
    <row r="340" spans="1:27" ht="15" customHeight="1" x14ac:dyDescent="0.25">
      <c r="A340" s="279"/>
      <c r="B340" s="381"/>
      <c r="C340" s="285"/>
      <c r="D340" s="80"/>
      <c r="E340" s="286"/>
      <c r="F340" s="285"/>
      <c r="G340" s="35"/>
      <c r="H340" s="285"/>
      <c r="I340" s="35"/>
      <c r="J340" s="35"/>
      <c r="K340" s="287"/>
      <c r="L340" s="285"/>
      <c r="M340" s="65"/>
      <c r="N340" s="66" t="s">
        <v>376</v>
      </c>
      <c r="O340" s="246" t="str">
        <f t="shared" si="56"/>
        <v>NO APLICA</v>
      </c>
      <c r="P340" s="246" t="str">
        <f t="shared" si="56"/>
        <v>NO APLICA</v>
      </c>
      <c r="Q340" s="285"/>
      <c r="R340" s="35"/>
      <c r="S340" s="285"/>
      <c r="T340" s="35"/>
      <c r="U340" s="35"/>
      <c r="V340" s="287"/>
      <c r="W340" s="225"/>
      <c r="X340" s="226"/>
      <c r="Y340" s="226"/>
      <c r="Z340" s="228"/>
      <c r="AA340" s="276"/>
    </row>
    <row r="341" spans="1:27" ht="213" customHeight="1" x14ac:dyDescent="0.25">
      <c r="A341" s="279">
        <v>65</v>
      </c>
      <c r="B341" s="371" t="s">
        <v>723</v>
      </c>
      <c r="C341" s="283" t="s">
        <v>288</v>
      </c>
      <c r="D341" s="65" t="s">
        <v>683</v>
      </c>
      <c r="E341" s="274" t="s">
        <v>684</v>
      </c>
      <c r="F341" s="283" t="s">
        <v>361</v>
      </c>
      <c r="G341" s="35">
        <f>IF(F341="1 - Rara vez",1,IF(F341="2 - Improbable",2,IF(F341="3 - Posible",3,IF(F341="4 - Probable",4,IF(F341="5 - Casi seguro",5,IF(F341="1 - Baja",6,IF(F341="2 - Media",7,IF(F341="3 - Alta",8,IF(F341="Seleccione",0)))))))))</f>
        <v>8</v>
      </c>
      <c r="H341" s="283" t="s">
        <v>364</v>
      </c>
      <c r="I341" s="35">
        <f>IF(H341="1 -Insignificante",1,IF(H341="2 -Menor",2,IF(H341="3 -Moderado",3,IF(H341="5 -Moderado",6,IF(H341="4 -Mayor",4,IF(H341="10 -Mayor",7,IF(H341="5 -Catastrófico",5,IF(H341="20 -Catastrófico",8,IF(H341="1 - Mínimo/Leve",9,IF(H341="2 - Importante",10,IF(H341="3 - Fuerte",11,IF(H341="Seleccione",0))))))))))))</f>
        <v>11</v>
      </c>
      <c r="J341" s="35">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87"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83" t="s">
        <v>369</v>
      </c>
      <c r="M341" s="80" t="s">
        <v>685</v>
      </c>
      <c r="N341" s="66" t="s">
        <v>376</v>
      </c>
      <c r="O341" s="246" t="str">
        <f t="shared" si="56"/>
        <v>NO APLICA</v>
      </c>
      <c r="P341" s="246" t="str">
        <f t="shared" si="56"/>
        <v>NO APLICA</v>
      </c>
      <c r="Q341" s="283" t="s">
        <v>376</v>
      </c>
      <c r="R341" s="35" t="str">
        <f>IF(Q341="1 - Rara vez",1,IF(Q341="2 - Improbable",2,IF(Q341="3 - Posible",3,IF(Q341="4 - Probable",4,IF(Q341="5 - Casi seguro",5,IF(Q341="1 - Baja",6,IF(Q341="2 - Media",7,IF(Q341="3 - Alta",8,IF(Q341="NO APLICA","",IF(Q341="Seleccione",0))))))))))</f>
        <v/>
      </c>
      <c r="S341" s="283" t="s">
        <v>376</v>
      </c>
      <c r="T341" s="35" t="str">
        <f>IF(S341="1 -Insignificante",1,IF(S341="2 -Menor",2,IF(S341="3 -Moderado",3,IF(S341="4 -Mayor",4,IF(S341="10 -Mayor",7,IF(S341="5 -Catastrófico",5,IF(S341="5 -Moderado",6,IF(S341="20 -Catastrófico",8,IF(S341="1 - Mínimo/Leve",9,IF(S341="2 - Importante",10,IF(S341="3 - Fuerte",11,IF(S341="NO APLICA","",IF(S341="Seleccione",0)))))))))))))</f>
        <v/>
      </c>
      <c r="U341" s="35"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
      </c>
      <c r="V341" s="287"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NO APLICA</v>
      </c>
      <c r="W341" s="182"/>
      <c r="X341" s="182"/>
      <c r="Y341" s="183"/>
      <c r="Z341" s="182"/>
      <c r="AA341" s="297"/>
    </row>
    <row r="342" spans="1:27" x14ac:dyDescent="0.25">
      <c r="A342" s="279"/>
      <c r="B342" s="372"/>
      <c r="C342" s="284"/>
      <c r="D342" s="80"/>
      <c r="E342" s="275"/>
      <c r="F342" s="284"/>
      <c r="G342" s="35"/>
      <c r="H342" s="284"/>
      <c r="I342" s="35"/>
      <c r="J342" s="35"/>
      <c r="K342" s="287"/>
      <c r="L342" s="284"/>
      <c r="M342" s="65"/>
      <c r="N342" s="66" t="s">
        <v>376</v>
      </c>
      <c r="O342" s="246" t="str">
        <f t="shared" si="56"/>
        <v>NO APLICA</v>
      </c>
      <c r="P342" s="246" t="str">
        <f t="shared" si="56"/>
        <v>NO APLICA</v>
      </c>
      <c r="Q342" s="284"/>
      <c r="R342" s="35"/>
      <c r="S342" s="284"/>
      <c r="T342" s="35"/>
      <c r="U342" s="35"/>
      <c r="V342" s="287"/>
      <c r="W342" s="130"/>
      <c r="X342" s="130"/>
      <c r="Y342" s="130"/>
      <c r="Z342" s="130"/>
      <c r="AA342" s="298"/>
    </row>
    <row r="343" spans="1:27" x14ac:dyDescent="0.25">
      <c r="A343" s="279"/>
      <c r="B343" s="372"/>
      <c r="C343" s="284"/>
      <c r="D343" s="80"/>
      <c r="E343" s="275"/>
      <c r="F343" s="284"/>
      <c r="G343" s="35"/>
      <c r="H343" s="284"/>
      <c r="I343" s="35"/>
      <c r="J343" s="35"/>
      <c r="K343" s="287"/>
      <c r="L343" s="284"/>
      <c r="M343" s="65"/>
      <c r="N343" s="66" t="s">
        <v>376</v>
      </c>
      <c r="O343" s="246" t="str">
        <f t="shared" si="56"/>
        <v>NO APLICA</v>
      </c>
      <c r="P343" s="246" t="str">
        <f t="shared" si="56"/>
        <v>NO APLICA</v>
      </c>
      <c r="Q343" s="284"/>
      <c r="R343" s="35"/>
      <c r="S343" s="284"/>
      <c r="T343" s="35"/>
      <c r="U343" s="35"/>
      <c r="V343" s="287"/>
      <c r="W343" s="130"/>
      <c r="X343" s="130"/>
      <c r="Y343" s="130"/>
      <c r="Z343" s="130"/>
      <c r="AA343" s="298"/>
    </row>
    <row r="344" spans="1:27" x14ac:dyDescent="0.25">
      <c r="A344" s="279"/>
      <c r="B344" s="372"/>
      <c r="C344" s="284"/>
      <c r="D344" s="80"/>
      <c r="E344" s="275"/>
      <c r="F344" s="284"/>
      <c r="G344" s="35"/>
      <c r="H344" s="284"/>
      <c r="I344" s="35"/>
      <c r="J344" s="35"/>
      <c r="K344" s="287"/>
      <c r="L344" s="284"/>
      <c r="M344" s="65"/>
      <c r="N344" s="66" t="s">
        <v>376</v>
      </c>
      <c r="O344" s="246" t="str">
        <f t="shared" si="56"/>
        <v>NO APLICA</v>
      </c>
      <c r="P344" s="246" t="str">
        <f t="shared" si="56"/>
        <v>NO APLICA</v>
      </c>
      <c r="Q344" s="284"/>
      <c r="R344" s="35"/>
      <c r="S344" s="284"/>
      <c r="T344" s="35"/>
      <c r="U344" s="35"/>
      <c r="V344" s="287"/>
      <c r="W344" s="130"/>
      <c r="X344" s="130"/>
      <c r="Y344" s="130"/>
      <c r="Z344" s="130"/>
      <c r="AA344" s="298"/>
    </row>
    <row r="345" spans="1:27" x14ac:dyDescent="0.25">
      <c r="A345" s="279"/>
      <c r="B345" s="373"/>
      <c r="C345" s="285"/>
      <c r="D345" s="80"/>
      <c r="E345" s="276"/>
      <c r="F345" s="285"/>
      <c r="G345" s="35"/>
      <c r="H345" s="285"/>
      <c r="I345" s="35"/>
      <c r="J345" s="35"/>
      <c r="K345" s="287"/>
      <c r="L345" s="285"/>
      <c r="M345" s="65"/>
      <c r="N345" s="66" t="s">
        <v>376</v>
      </c>
      <c r="O345" s="246" t="str">
        <f t="shared" si="56"/>
        <v>NO APLICA</v>
      </c>
      <c r="P345" s="246" t="str">
        <f t="shared" si="56"/>
        <v>NO APLICA</v>
      </c>
      <c r="Q345" s="285"/>
      <c r="R345" s="35"/>
      <c r="S345" s="285"/>
      <c r="T345" s="35"/>
      <c r="U345" s="35"/>
      <c r="V345" s="287"/>
      <c r="W345" s="130"/>
      <c r="X345" s="130"/>
      <c r="Y345" s="130"/>
      <c r="Z345" s="130"/>
      <c r="AA345" s="299"/>
    </row>
    <row r="346" spans="1:27" ht="111.75" customHeight="1" x14ac:dyDescent="0.25">
      <c r="A346" s="279">
        <v>66</v>
      </c>
      <c r="B346" s="379" t="s">
        <v>835</v>
      </c>
      <c r="C346" s="283" t="s">
        <v>288</v>
      </c>
      <c r="D346" s="80" t="s">
        <v>766</v>
      </c>
      <c r="E346" s="286" t="s">
        <v>881</v>
      </c>
      <c r="F346" s="283" t="s">
        <v>361</v>
      </c>
      <c r="G346" s="35">
        <f>IF(F346="1 - Rara vez",1,IF(F346="2 - Improbable",2,IF(F346="3 - Posible",3,IF(F346="4 - Probable",4,IF(F346="5 - Casi seguro",5,IF(F346="1 - Baja",6,IF(F346="2 - Media",7,IF(F346="3 - Alta",8,IF(F346="Seleccione",0)))))))))</f>
        <v>8</v>
      </c>
      <c r="H346" s="283" t="s">
        <v>363</v>
      </c>
      <c r="I346" s="35">
        <f>IF(H346="1 -Insignificante",1,IF(H346="2 -Menor",2,IF(H346="3 -Moderado",3,IF(H346="5 -Moderado",6,IF(H346="4 -Mayor",4,IF(H346="10 -Mayor",7,IF(H346="5 -Catastrófico",5,IF(H346="20 -Catastrófico",8,IF(H346="1 - Mínimo/Leve",9,IF(H346="2 - Importante",10,IF(H346="3 - Fuerte",11,IF(H346="Seleccione",0))))))))))))</f>
        <v>10</v>
      </c>
      <c r="J346" s="35">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87"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74" t="s">
        <v>369</v>
      </c>
      <c r="M346" s="65" t="s">
        <v>769</v>
      </c>
      <c r="N346" s="66" t="s">
        <v>376</v>
      </c>
      <c r="O346" s="246" t="str">
        <f t="shared" si="56"/>
        <v>NO APLICA</v>
      </c>
      <c r="P346" s="246" t="str">
        <f t="shared" si="56"/>
        <v>NO APLICA</v>
      </c>
      <c r="Q346" s="283" t="s">
        <v>376</v>
      </c>
      <c r="R346" s="35" t="str">
        <f>IF(Q346="1 - Rara vez",1,IF(Q346="2 - Improbable",2,IF(Q346="3 - Posible",3,IF(Q346="4 - Probable",4,IF(Q346="5 - Casi seguro",5,IF(Q346="1 - Baja",6,IF(Q346="2 - Media",7,IF(Q346="3 - Alta",8,IF(Q346="NO APLICA","",IF(Q346="Seleccione",0))))))))))</f>
        <v/>
      </c>
      <c r="S346" s="283" t="s">
        <v>376</v>
      </c>
      <c r="T346" s="35" t="str">
        <f>IF(S346="1 -Insignificante",1,IF(S346="2 -Menor",2,IF(S346="3 -Moderado",3,IF(S346="4 -Mayor",4,IF(S346="10 -Mayor",7,IF(S346="5 -Catastrófico",5,IF(S346="5 -Moderado",6,IF(S346="20 -Catastrófico",8,IF(S346="1 - Mínimo/Leve",9,IF(S346="2 - Importante",10,IF(S346="3 - Fuerte",11,IF(S346="NO APLICA","",IF(S346="Seleccione",0)))))))))))))</f>
        <v/>
      </c>
      <c r="U346" s="35"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
      </c>
      <c r="V346" s="287"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NO APLICA</v>
      </c>
      <c r="W346" s="80" t="s">
        <v>686</v>
      </c>
      <c r="X346" s="178">
        <v>46051</v>
      </c>
      <c r="Y346" s="178">
        <v>46375</v>
      </c>
      <c r="Z346" s="65" t="s">
        <v>1040</v>
      </c>
      <c r="AA346" s="274" t="s">
        <v>771</v>
      </c>
    </row>
    <row r="347" spans="1:27" ht="84" customHeight="1" x14ac:dyDescent="0.25">
      <c r="A347" s="279"/>
      <c r="B347" s="380"/>
      <c r="C347" s="284"/>
      <c r="D347" s="65" t="s">
        <v>767</v>
      </c>
      <c r="E347" s="286"/>
      <c r="F347" s="284"/>
      <c r="G347" s="35"/>
      <c r="H347" s="284"/>
      <c r="I347" s="35"/>
      <c r="J347" s="35"/>
      <c r="K347" s="287"/>
      <c r="L347" s="275"/>
      <c r="M347" s="65" t="s">
        <v>882</v>
      </c>
      <c r="N347" s="66" t="s">
        <v>376</v>
      </c>
      <c r="O347" s="246" t="str">
        <f t="shared" si="56"/>
        <v>NO APLICA</v>
      </c>
      <c r="P347" s="246" t="str">
        <f t="shared" si="56"/>
        <v>NO APLICA</v>
      </c>
      <c r="Q347" s="284"/>
      <c r="R347" s="35"/>
      <c r="S347" s="284"/>
      <c r="T347" s="35"/>
      <c r="U347" s="35"/>
      <c r="V347" s="287"/>
      <c r="W347" s="80" t="s">
        <v>1041</v>
      </c>
      <c r="X347" s="178" t="s">
        <v>1248</v>
      </c>
      <c r="Y347" s="178">
        <v>46375</v>
      </c>
      <c r="Z347" s="65" t="s">
        <v>772</v>
      </c>
      <c r="AA347" s="275"/>
    </row>
    <row r="348" spans="1:27" ht="58.5" customHeight="1" x14ac:dyDescent="0.25">
      <c r="A348" s="279"/>
      <c r="B348" s="380"/>
      <c r="C348" s="284"/>
      <c r="D348" s="65" t="s">
        <v>768</v>
      </c>
      <c r="E348" s="286"/>
      <c r="F348" s="284"/>
      <c r="G348" s="35"/>
      <c r="H348" s="284"/>
      <c r="I348" s="35"/>
      <c r="J348" s="35"/>
      <c r="K348" s="287"/>
      <c r="L348" s="275"/>
      <c r="M348" s="65"/>
      <c r="N348" s="66" t="s">
        <v>376</v>
      </c>
      <c r="O348" s="246" t="str">
        <f t="shared" si="56"/>
        <v>NO APLICA</v>
      </c>
      <c r="P348" s="246" t="str">
        <f t="shared" si="56"/>
        <v>NO APLICA</v>
      </c>
      <c r="Q348" s="284"/>
      <c r="R348" s="35"/>
      <c r="S348" s="284"/>
      <c r="T348" s="35"/>
      <c r="U348" s="35"/>
      <c r="V348" s="287"/>
      <c r="W348" s="80"/>
      <c r="X348" s="82"/>
      <c r="Y348" s="82"/>
      <c r="Z348" s="80"/>
      <c r="AA348" s="275"/>
    </row>
    <row r="349" spans="1:27" x14ac:dyDescent="0.25">
      <c r="A349" s="279"/>
      <c r="B349" s="380"/>
      <c r="C349" s="284"/>
      <c r="D349" s="65"/>
      <c r="E349" s="286"/>
      <c r="F349" s="284"/>
      <c r="G349" s="35"/>
      <c r="H349" s="284"/>
      <c r="I349" s="35"/>
      <c r="J349" s="35"/>
      <c r="K349" s="287"/>
      <c r="L349" s="275"/>
      <c r="M349" s="65"/>
      <c r="N349" s="66" t="s">
        <v>376</v>
      </c>
      <c r="O349" s="246" t="str">
        <f t="shared" si="56"/>
        <v>NO APLICA</v>
      </c>
      <c r="P349" s="246" t="str">
        <f t="shared" si="56"/>
        <v>NO APLICA</v>
      </c>
      <c r="Q349" s="284"/>
      <c r="R349" s="35"/>
      <c r="S349" s="284"/>
      <c r="T349" s="35"/>
      <c r="U349" s="35"/>
      <c r="V349" s="287"/>
      <c r="W349" s="80"/>
      <c r="X349" s="82"/>
      <c r="Y349" s="82"/>
      <c r="Z349" s="80"/>
      <c r="AA349" s="275"/>
    </row>
    <row r="350" spans="1:27" x14ac:dyDescent="0.25">
      <c r="A350" s="279"/>
      <c r="B350" s="381"/>
      <c r="C350" s="285"/>
      <c r="D350" s="65"/>
      <c r="E350" s="286"/>
      <c r="F350" s="285"/>
      <c r="G350" s="35"/>
      <c r="H350" s="285"/>
      <c r="I350" s="35"/>
      <c r="J350" s="35"/>
      <c r="K350" s="287"/>
      <c r="L350" s="276"/>
      <c r="M350" s="65"/>
      <c r="N350" s="66" t="s">
        <v>376</v>
      </c>
      <c r="O350" s="246" t="str">
        <f t="shared" si="56"/>
        <v>NO APLICA</v>
      </c>
      <c r="P350" s="246" t="str">
        <f t="shared" si="56"/>
        <v>NO APLICA</v>
      </c>
      <c r="Q350" s="285"/>
      <c r="R350" s="35"/>
      <c r="S350" s="285"/>
      <c r="T350" s="35"/>
      <c r="U350" s="35"/>
      <c r="V350" s="287"/>
      <c r="W350" s="97"/>
      <c r="X350" s="172"/>
      <c r="Y350" s="172"/>
      <c r="Z350" s="97"/>
      <c r="AA350" s="276"/>
    </row>
    <row r="351" spans="1:27" ht="169.5" customHeight="1" x14ac:dyDescent="0.25">
      <c r="A351" s="279">
        <v>67</v>
      </c>
      <c r="B351" s="371" t="s">
        <v>876</v>
      </c>
      <c r="C351" s="283" t="s">
        <v>288</v>
      </c>
      <c r="D351" s="80" t="s">
        <v>688</v>
      </c>
      <c r="E351" s="274" t="s">
        <v>691</v>
      </c>
      <c r="F351" s="283" t="s">
        <v>360</v>
      </c>
      <c r="G351" s="35">
        <f>IF(F351="1 - Rara vez",1,IF(F351="2 - Improbable",2,IF(F351="3 - Posible",3,IF(F351="4 - Probable",4,IF(F351="5 - Casi seguro",5,IF(F351="1 - Baja",6,IF(F351="2 - Media",7,IF(F351="3 - Alta",8,IF(F351="Seleccione",0)))))))))</f>
        <v>7</v>
      </c>
      <c r="H351" s="283" t="s">
        <v>363</v>
      </c>
      <c r="I351" s="121">
        <f>IF(H351="1 -Insignificante",1,IF(H351="2 -Menor",2,IF(H351="3 -Moderado",3,IF(H351="5 -Moderado",6,IF(H351="4 -Mayor",4,IF(H351="10 -Mayor",7,IF(H351="5 -Catastrófico",5,IF(H351="20 -Catastrófico",8,IF(H351="1 - Mínimo/Leve",9,IF(H351="2 - Importante",10,IF(H351="3 - Fuerte",11,IF(H351="Seleccione",0))))))))))))</f>
        <v>10</v>
      </c>
      <c r="J351" s="1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96"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83" t="s">
        <v>369</v>
      </c>
      <c r="M351" s="127" t="s">
        <v>692</v>
      </c>
      <c r="N351" s="66" t="s">
        <v>376</v>
      </c>
      <c r="O351" s="246" t="str">
        <f t="shared" si="56"/>
        <v>NO APLICA</v>
      </c>
      <c r="P351" s="246" t="str">
        <f t="shared" si="56"/>
        <v>NO APLICA</v>
      </c>
      <c r="Q351" s="283" t="s">
        <v>376</v>
      </c>
      <c r="R351" s="35" t="str">
        <f>IF(Q351="1 - Rara vez",1,IF(Q351="2 - Improbable",2,IF(Q351="3 - Posible",3,IF(Q351="4 - Probable",4,IF(Q351="5 - Casi seguro",5,IF(Q351="1 - Baja",6,IF(Q351="2 - Media",7,IF(Q351="3 - Alta",8,IF(Q351="NO APLICA","",IF(Q351="Seleccione",0))))))))))</f>
        <v/>
      </c>
      <c r="S351" s="283" t="s">
        <v>376</v>
      </c>
      <c r="T351" s="35" t="str">
        <f>IF(S351="1 -Insignificante",1,IF(S351="2 -Menor",2,IF(S351="3 -Moderado",3,IF(S351="4 -Mayor",4,IF(S351="10 -Mayor",7,IF(S351="5 -Catastrófico",5,IF(S351="5 -Moderado",6,IF(S351="20 -Catastrófico",8,IF(S351="1 - Mínimo/Leve",9,IF(S351="2 - Importante",10,IF(S351="3 - Fuerte",11,IF(S351="NO APLICA","",IF(S351="Seleccione",0)))))))))))))</f>
        <v/>
      </c>
      <c r="U351" s="35"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
      </c>
      <c r="V351" s="287"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NO APLICA</v>
      </c>
      <c r="W351" s="65" t="s">
        <v>1042</v>
      </c>
      <c r="X351" s="178">
        <v>46035</v>
      </c>
      <c r="Y351" s="178">
        <v>46375</v>
      </c>
      <c r="Z351" s="80" t="s">
        <v>687</v>
      </c>
      <c r="AA351" s="274" t="s">
        <v>693</v>
      </c>
    </row>
    <row r="352" spans="1:27" ht="35.25" customHeight="1" x14ac:dyDescent="0.25">
      <c r="A352" s="279"/>
      <c r="B352" s="372"/>
      <c r="C352" s="284"/>
      <c r="D352" s="80" t="s">
        <v>689</v>
      </c>
      <c r="E352" s="294"/>
      <c r="F352" s="284"/>
      <c r="G352" s="35"/>
      <c r="H352" s="284"/>
      <c r="I352" s="121"/>
      <c r="J352" s="121"/>
      <c r="K352" s="296"/>
      <c r="L352" s="284"/>
      <c r="M352" s="65"/>
      <c r="N352" s="66" t="s">
        <v>376</v>
      </c>
      <c r="O352" s="246" t="str">
        <f t="shared" si="56"/>
        <v>NO APLICA</v>
      </c>
      <c r="P352" s="246" t="str">
        <f t="shared" si="56"/>
        <v>NO APLICA</v>
      </c>
      <c r="Q352" s="284"/>
      <c r="R352" s="35"/>
      <c r="S352" s="284"/>
      <c r="T352" s="35"/>
      <c r="U352" s="35"/>
      <c r="V352" s="287"/>
      <c r="W352" s="65"/>
      <c r="X352" s="82"/>
      <c r="Y352" s="82"/>
      <c r="Z352" s="109"/>
      <c r="AA352" s="294"/>
    </row>
    <row r="353" spans="1:27" ht="39" customHeight="1" x14ac:dyDescent="0.25">
      <c r="A353" s="279"/>
      <c r="B353" s="372"/>
      <c r="C353" s="284"/>
      <c r="D353" s="80" t="s">
        <v>690</v>
      </c>
      <c r="E353" s="294"/>
      <c r="F353" s="284"/>
      <c r="G353" s="35"/>
      <c r="H353" s="284"/>
      <c r="I353" s="121"/>
      <c r="J353" s="121"/>
      <c r="K353" s="296"/>
      <c r="L353" s="284"/>
      <c r="M353" s="65"/>
      <c r="N353" s="66" t="s">
        <v>376</v>
      </c>
      <c r="O353" s="246" t="str">
        <f t="shared" si="56"/>
        <v>NO APLICA</v>
      </c>
      <c r="P353" s="246" t="str">
        <f t="shared" si="56"/>
        <v>NO APLICA</v>
      </c>
      <c r="Q353" s="284"/>
      <c r="R353" s="35"/>
      <c r="S353" s="284"/>
      <c r="T353" s="35"/>
      <c r="U353" s="35"/>
      <c r="V353" s="287"/>
      <c r="W353" s="65"/>
      <c r="X353" s="82"/>
      <c r="Y353" s="82"/>
      <c r="Z353" s="109"/>
      <c r="AA353" s="294"/>
    </row>
    <row r="354" spans="1:27" x14ac:dyDescent="0.25">
      <c r="A354" s="279"/>
      <c r="B354" s="372"/>
      <c r="C354" s="284"/>
      <c r="D354" s="173"/>
      <c r="E354" s="294"/>
      <c r="F354" s="284"/>
      <c r="G354" s="35"/>
      <c r="H354" s="284"/>
      <c r="I354" s="121"/>
      <c r="J354" s="121"/>
      <c r="K354" s="296"/>
      <c r="L354" s="284"/>
      <c r="M354" s="65"/>
      <c r="N354" s="66" t="s">
        <v>376</v>
      </c>
      <c r="O354" s="246" t="str">
        <f t="shared" si="56"/>
        <v>NO APLICA</v>
      </c>
      <c r="P354" s="246" t="str">
        <f t="shared" si="56"/>
        <v>NO APLICA</v>
      </c>
      <c r="Q354" s="284"/>
      <c r="R354" s="35"/>
      <c r="S354" s="284"/>
      <c r="T354" s="35"/>
      <c r="U354" s="35"/>
      <c r="V354" s="287"/>
      <c r="W354" s="65"/>
      <c r="X354" s="82"/>
      <c r="Y354" s="82"/>
      <c r="Z354" s="109"/>
      <c r="AA354" s="294"/>
    </row>
    <row r="355" spans="1:27" x14ac:dyDescent="0.25">
      <c r="A355" s="279"/>
      <c r="B355" s="373"/>
      <c r="C355" s="285"/>
      <c r="D355" s="179"/>
      <c r="E355" s="295"/>
      <c r="F355" s="285"/>
      <c r="G355" s="35"/>
      <c r="H355" s="285"/>
      <c r="I355" s="121"/>
      <c r="J355" s="121"/>
      <c r="K355" s="296"/>
      <c r="L355" s="285"/>
      <c r="M355" s="65"/>
      <c r="N355" s="66" t="s">
        <v>376</v>
      </c>
      <c r="O355" s="246" t="str">
        <f t="shared" si="56"/>
        <v>NO APLICA</v>
      </c>
      <c r="P355" s="246" t="str">
        <f t="shared" si="56"/>
        <v>NO APLICA</v>
      </c>
      <c r="Q355" s="285"/>
      <c r="R355" s="35"/>
      <c r="S355" s="285"/>
      <c r="T355" s="35"/>
      <c r="U355" s="35"/>
      <c r="V355" s="287"/>
      <c r="W355" s="65"/>
      <c r="X355" s="82"/>
      <c r="Y355" s="82"/>
      <c r="Z355" s="109"/>
      <c r="AA355" s="295"/>
    </row>
    <row r="356" spans="1:27" ht="148.5" customHeight="1" x14ac:dyDescent="0.25">
      <c r="A356" s="279">
        <v>68</v>
      </c>
      <c r="B356" s="511" t="s">
        <v>1036</v>
      </c>
      <c r="C356" s="283" t="s">
        <v>288</v>
      </c>
      <c r="D356" s="80" t="s">
        <v>963</v>
      </c>
      <c r="E356" s="274" t="s">
        <v>964</v>
      </c>
      <c r="F356" s="283" t="s">
        <v>361</v>
      </c>
      <c r="G356" s="35">
        <f>IF(F356="1 - Rara vez",1,IF(F356="2 - Improbable",2,IF(F356="3 - Posible",3,IF(F356="4 - Probable",4,IF(F356="5 - Casi seguro",5,IF(F356="1 - Baja",6,IF(F356="2 - Media",7,IF(F356="3 - Alta",8,IF(F356="Seleccione",0)))))))))</f>
        <v>8</v>
      </c>
      <c r="H356" s="283" t="s">
        <v>364</v>
      </c>
      <c r="I356" s="35">
        <f>IF(H356="1 -Insignificante",1,IF(H356="2 -Menor",2,IF(H356="3 -Moderado",3,IF(H356="5 -Moderado",6,IF(H356="4 -Mayor",4,IF(H356="10 -Mayor",7,IF(H356="5 -Catastrófico",5,IF(H356="20 -Catastrófico",8,IF(H356="1 - Mínimo/Leve",9,IF(H356="2 - Importante",10,IF(H356="3 - Fuerte",11,IF(H356="Seleccione",0))))))))))))</f>
        <v>11</v>
      </c>
      <c r="J356" s="35">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87"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83" t="s">
        <v>369</v>
      </c>
      <c r="M356" s="65" t="s">
        <v>966</v>
      </c>
      <c r="N356" s="66" t="s">
        <v>376</v>
      </c>
      <c r="O356" s="246" t="str">
        <f t="shared" si="56"/>
        <v>NO APLICA</v>
      </c>
      <c r="P356" s="246" t="str">
        <f t="shared" si="56"/>
        <v>NO APLICA</v>
      </c>
      <c r="Q356" s="283" t="s">
        <v>376</v>
      </c>
      <c r="R356" s="35" t="str">
        <f>IF(Q356="1 - Rara vez",1,IF(Q356="2 - Improbable",2,IF(Q356="3 - Posible",3,IF(Q356="4 - Probable",4,IF(Q356="5 - Casi seguro",5,IF(Q356="1 - Baja",6,IF(Q356="2 - Media",7,IF(Q356="3 - Alta",8,IF(Q356="NO APLICA","",IF(Q356="Seleccione",0))))))))))</f>
        <v/>
      </c>
      <c r="S356" s="283" t="s">
        <v>376</v>
      </c>
      <c r="T356" s="35" t="str">
        <f>IF(S356="1 -Insignificante",1,IF(S356="2 -Menor",2,IF(S356="3 -Moderado",3,IF(S356="4 -Mayor",4,IF(S356="10 -Mayor",7,IF(S356="5 -Catastrófico",5,IF(S356="5 -Moderado",6,IF(S356="20 -Catastrófico",8,IF(S356="1 - Mínimo/Leve",9,IF(S356="2 - Importante",10,IF(S356="3 - Fuerte",11,IF(S356="NO APLICA","",IF(S356="Seleccione",0)))))))))))))</f>
        <v/>
      </c>
      <c r="U356" s="35"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
      </c>
      <c r="V356" s="287"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NO APLICA</v>
      </c>
      <c r="W356" s="65" t="s">
        <v>502</v>
      </c>
      <c r="X356" s="142" t="s">
        <v>612</v>
      </c>
      <c r="Y356" s="142" t="s">
        <v>466</v>
      </c>
      <c r="Z356" s="65" t="s">
        <v>629</v>
      </c>
      <c r="AA356" s="274" t="s">
        <v>967</v>
      </c>
    </row>
    <row r="357" spans="1:27" ht="60.75" customHeight="1" x14ac:dyDescent="0.25">
      <c r="A357" s="279"/>
      <c r="B357" s="503"/>
      <c r="C357" s="284"/>
      <c r="D357" s="80"/>
      <c r="E357" s="275"/>
      <c r="F357" s="284"/>
      <c r="G357" s="35"/>
      <c r="H357" s="284"/>
      <c r="I357" s="35"/>
      <c r="J357" s="35"/>
      <c r="K357" s="287"/>
      <c r="L357" s="284"/>
      <c r="M357" s="109" t="s">
        <v>965</v>
      </c>
      <c r="N357" s="66" t="s">
        <v>376</v>
      </c>
      <c r="O357" s="246" t="str">
        <f t="shared" si="56"/>
        <v>NO APLICA</v>
      </c>
      <c r="P357" s="246" t="str">
        <f t="shared" si="56"/>
        <v>NO APLICA</v>
      </c>
      <c r="Q357" s="284"/>
      <c r="R357" s="35"/>
      <c r="S357" s="284"/>
      <c r="T357" s="35"/>
      <c r="U357" s="35"/>
      <c r="V357" s="287"/>
      <c r="W357" s="65" t="s">
        <v>504</v>
      </c>
      <c r="X357" s="142" t="s">
        <v>612</v>
      </c>
      <c r="Y357" s="142" t="s">
        <v>466</v>
      </c>
      <c r="Z357" s="109" t="s">
        <v>968</v>
      </c>
      <c r="AA357" s="275"/>
    </row>
    <row r="358" spans="1:27" x14ac:dyDescent="0.25">
      <c r="A358" s="279"/>
      <c r="B358" s="503"/>
      <c r="C358" s="284"/>
      <c r="D358" s="80"/>
      <c r="E358" s="275"/>
      <c r="F358" s="284"/>
      <c r="G358" s="35"/>
      <c r="H358" s="284"/>
      <c r="I358" s="35"/>
      <c r="J358" s="35"/>
      <c r="K358" s="287"/>
      <c r="L358" s="284"/>
      <c r="M358" s="65"/>
      <c r="N358" s="66" t="s">
        <v>376</v>
      </c>
      <c r="O358" s="246" t="str">
        <f t="shared" si="56"/>
        <v>NO APLICA</v>
      </c>
      <c r="P358" s="246" t="str">
        <f t="shared" si="56"/>
        <v>NO APLICA</v>
      </c>
      <c r="Q358" s="284"/>
      <c r="R358" s="35"/>
      <c r="S358" s="284"/>
      <c r="T358" s="35"/>
      <c r="U358" s="35"/>
      <c r="V358" s="287"/>
      <c r="W358" s="65"/>
      <c r="X358" s="111"/>
      <c r="Y358" s="111"/>
      <c r="Z358" s="109"/>
      <c r="AA358" s="275"/>
    </row>
    <row r="359" spans="1:27" x14ac:dyDescent="0.25">
      <c r="A359" s="279"/>
      <c r="B359" s="503"/>
      <c r="C359" s="284"/>
      <c r="D359" s="80"/>
      <c r="E359" s="275"/>
      <c r="F359" s="284"/>
      <c r="G359" s="35"/>
      <c r="H359" s="284"/>
      <c r="I359" s="35"/>
      <c r="J359" s="35"/>
      <c r="K359" s="287"/>
      <c r="L359" s="284"/>
      <c r="M359" s="65"/>
      <c r="N359" s="66" t="s">
        <v>376</v>
      </c>
      <c r="O359" s="246" t="str">
        <f t="shared" si="56"/>
        <v>NO APLICA</v>
      </c>
      <c r="P359" s="246" t="str">
        <f t="shared" si="56"/>
        <v>NO APLICA</v>
      </c>
      <c r="Q359" s="284"/>
      <c r="R359" s="35"/>
      <c r="S359" s="284"/>
      <c r="T359" s="35"/>
      <c r="U359" s="35"/>
      <c r="V359" s="287"/>
      <c r="W359" s="65"/>
      <c r="X359" s="111"/>
      <c r="Y359" s="111"/>
      <c r="Z359" s="109"/>
      <c r="AA359" s="275"/>
    </row>
    <row r="360" spans="1:27" x14ac:dyDescent="0.25">
      <c r="A360" s="279"/>
      <c r="B360" s="504"/>
      <c r="C360" s="285"/>
      <c r="D360" s="80"/>
      <c r="E360" s="276"/>
      <c r="F360" s="285"/>
      <c r="G360" s="35"/>
      <c r="H360" s="285"/>
      <c r="I360" s="35"/>
      <c r="J360" s="35"/>
      <c r="K360" s="287"/>
      <c r="L360" s="285"/>
      <c r="M360" s="65"/>
      <c r="N360" s="66" t="s">
        <v>376</v>
      </c>
      <c r="O360" s="246" t="str">
        <f t="shared" si="56"/>
        <v>NO APLICA</v>
      </c>
      <c r="P360" s="246" t="str">
        <f t="shared" si="56"/>
        <v>NO APLICA</v>
      </c>
      <c r="Q360" s="285"/>
      <c r="R360" s="35"/>
      <c r="S360" s="285"/>
      <c r="T360" s="35"/>
      <c r="U360" s="35"/>
      <c r="V360" s="287"/>
      <c r="W360" s="65"/>
      <c r="X360" s="111"/>
      <c r="Y360" s="111"/>
      <c r="Z360" s="109"/>
      <c r="AA360" s="276"/>
    </row>
    <row r="361" spans="1:27" ht="153.75" customHeight="1" x14ac:dyDescent="0.25">
      <c r="A361" s="279">
        <v>69</v>
      </c>
      <c r="B361" s="379" t="s">
        <v>790</v>
      </c>
      <c r="C361" s="283" t="s">
        <v>288</v>
      </c>
      <c r="D361" s="126" t="s">
        <v>694</v>
      </c>
      <c r="E361" s="288" t="s">
        <v>843</v>
      </c>
      <c r="F361" s="283" t="s">
        <v>361</v>
      </c>
      <c r="G361" s="35">
        <f>IF(F361="1 - Rara vez",1,IF(F361="2 - Improbable",2,IF(F361="3 - Posible",3,IF(F361="4 - Probable",4,IF(F361="5 - Casi seguro",5,IF(F361="1 - Baja",6,IF(F361="2 - Media",7,IF(F361="3 - Alta",8,IF(F361="Seleccione",0)))))))))</f>
        <v>8</v>
      </c>
      <c r="H361" s="283" t="s">
        <v>364</v>
      </c>
      <c r="I361" s="35">
        <f>IF(H361="1 -Insignificante",1,IF(H361="2 -Menor",2,IF(H361="3 -Moderado",3,IF(H361="5 -Moderado",6,IF(H361="4 -Mayor",4,IF(H361="10 -Mayor",7,IF(H361="5 -Catastrófico",5,IF(H361="20 -Catastrófico",8,IF(H361="1 - Mínimo/Leve",9,IF(H361="2 - Importante",10,IF(H361="3 - Fuerte",11,IF(H361="Seleccione",0))))))))))))</f>
        <v>11</v>
      </c>
      <c r="J361" s="35">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49</v>
      </c>
      <c r="K361" s="287"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MUY BENEFICIOSA</v>
      </c>
      <c r="L361" s="283" t="s">
        <v>369</v>
      </c>
      <c r="M361" s="125" t="s">
        <v>1028</v>
      </c>
      <c r="N361" s="66" t="s">
        <v>376</v>
      </c>
      <c r="O361" s="246" t="str">
        <f t="shared" si="56"/>
        <v>NO APLICA</v>
      </c>
      <c r="P361" s="246" t="str">
        <f t="shared" si="56"/>
        <v>NO APLICA</v>
      </c>
      <c r="Q361" s="283" t="s">
        <v>376</v>
      </c>
      <c r="R361" s="35" t="str">
        <f>IF(Q361="1 - Rara vez",1,IF(Q361="2 - Improbable",2,IF(Q361="3 - Posible",3,IF(Q361="4 - Probable",4,IF(Q361="5 - Casi seguro",5,IF(Q361="1 - Baja",6,IF(Q361="2 - Media",7,IF(Q361="3 - Alta",8,IF(Q361="NO APLICA","",IF(Q361="Seleccione",0))))))))))</f>
        <v/>
      </c>
      <c r="S361" s="283" t="s">
        <v>376</v>
      </c>
      <c r="T361" s="35" t="str">
        <f>IF(S361="1 -Insignificante",1,IF(S361="2 -Menor",2,IF(S361="3 -Moderado",3,IF(S361="4 -Mayor",4,IF(S361="10 -Mayor",7,IF(S361="5 -Catastrófico",5,IF(S361="5 -Moderado",6,IF(S361="20 -Catastrófico",8,IF(S361="1 - Mínimo/Leve",9,IF(S361="2 - Importante",10,IF(S361="3 - Fuerte",11,IF(S361="NO APLICA","",IF(S361="Seleccione",0)))))))))))))</f>
        <v/>
      </c>
      <c r="U361" s="35"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
      </c>
      <c r="V361" s="287"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NO APLICA</v>
      </c>
      <c r="W361" s="126" t="s">
        <v>845</v>
      </c>
      <c r="X361" s="175" t="s">
        <v>1249</v>
      </c>
      <c r="Y361" s="175">
        <v>46371</v>
      </c>
      <c r="Z361" s="126" t="s">
        <v>696</v>
      </c>
      <c r="AA361" s="291" t="s">
        <v>846</v>
      </c>
    </row>
    <row r="362" spans="1:27" ht="114.75" customHeight="1" x14ac:dyDescent="0.25">
      <c r="A362" s="279"/>
      <c r="B362" s="380"/>
      <c r="C362" s="284"/>
      <c r="D362" s="126" t="s">
        <v>844</v>
      </c>
      <c r="E362" s="289"/>
      <c r="F362" s="284"/>
      <c r="G362" s="35"/>
      <c r="H362" s="284"/>
      <c r="I362" s="35"/>
      <c r="J362" s="35"/>
      <c r="K362" s="287"/>
      <c r="L362" s="284"/>
      <c r="M362" s="125" t="s">
        <v>695</v>
      </c>
      <c r="N362" s="66" t="s">
        <v>376</v>
      </c>
      <c r="O362" s="246" t="str">
        <f t="shared" si="56"/>
        <v>NO APLICA</v>
      </c>
      <c r="P362" s="246" t="str">
        <f t="shared" si="56"/>
        <v>NO APLICA</v>
      </c>
      <c r="Q362" s="284"/>
      <c r="R362" s="35"/>
      <c r="S362" s="284"/>
      <c r="T362" s="35"/>
      <c r="U362" s="35"/>
      <c r="V362" s="287"/>
      <c r="W362" s="126" t="s">
        <v>847</v>
      </c>
      <c r="X362" s="175">
        <v>46073</v>
      </c>
      <c r="Y362" s="175" t="s">
        <v>1250</v>
      </c>
      <c r="Z362" s="126" t="s">
        <v>848</v>
      </c>
      <c r="AA362" s="292"/>
    </row>
    <row r="363" spans="1:27" x14ac:dyDescent="0.25">
      <c r="A363" s="279"/>
      <c r="B363" s="380"/>
      <c r="C363" s="284"/>
      <c r="D363" s="126"/>
      <c r="E363" s="289"/>
      <c r="F363" s="284"/>
      <c r="G363" s="35"/>
      <c r="H363" s="284"/>
      <c r="I363" s="35"/>
      <c r="J363" s="35"/>
      <c r="K363" s="287"/>
      <c r="L363" s="284"/>
      <c r="M363" s="65"/>
      <c r="N363" s="66" t="s">
        <v>376</v>
      </c>
      <c r="O363" s="246" t="str">
        <f t="shared" si="56"/>
        <v>NO APLICA</v>
      </c>
      <c r="P363" s="246" t="str">
        <f t="shared" si="56"/>
        <v>NO APLICA</v>
      </c>
      <c r="Q363" s="284"/>
      <c r="R363" s="35"/>
      <c r="S363" s="284"/>
      <c r="T363" s="35"/>
      <c r="U363" s="35"/>
      <c r="V363" s="287"/>
      <c r="W363" s="126"/>
      <c r="X363" s="176"/>
      <c r="Y363" s="176"/>
      <c r="Z363" s="126"/>
      <c r="AA363" s="292"/>
    </row>
    <row r="364" spans="1:27" x14ac:dyDescent="0.25">
      <c r="A364" s="279"/>
      <c r="B364" s="380"/>
      <c r="C364" s="284"/>
      <c r="D364" s="126"/>
      <c r="E364" s="289"/>
      <c r="F364" s="284"/>
      <c r="G364" s="35"/>
      <c r="H364" s="284"/>
      <c r="I364" s="35"/>
      <c r="J364" s="35"/>
      <c r="K364" s="287"/>
      <c r="L364" s="284"/>
      <c r="M364" s="65"/>
      <c r="N364" s="66" t="s">
        <v>376</v>
      </c>
      <c r="O364" s="246" t="str">
        <f t="shared" si="56"/>
        <v>NO APLICA</v>
      </c>
      <c r="P364" s="246" t="str">
        <f t="shared" si="56"/>
        <v>NO APLICA</v>
      </c>
      <c r="Q364" s="284"/>
      <c r="R364" s="35"/>
      <c r="S364" s="284"/>
      <c r="T364" s="35"/>
      <c r="U364" s="35"/>
      <c r="V364" s="287"/>
      <c r="W364" s="126"/>
      <c r="X364" s="176"/>
      <c r="Y364" s="176"/>
      <c r="Z364" s="126"/>
      <c r="AA364" s="292"/>
    </row>
    <row r="365" spans="1:27" x14ac:dyDescent="0.25">
      <c r="A365" s="279"/>
      <c r="B365" s="381"/>
      <c r="C365" s="285"/>
      <c r="E365" s="290"/>
      <c r="F365" s="285"/>
      <c r="G365" s="35"/>
      <c r="H365" s="285"/>
      <c r="I365" s="35"/>
      <c r="J365" s="35"/>
      <c r="K365" s="287"/>
      <c r="L365" s="285"/>
      <c r="M365" s="65"/>
      <c r="N365" s="66" t="s">
        <v>376</v>
      </c>
      <c r="O365" s="246" t="str">
        <f t="shared" si="56"/>
        <v>NO APLICA</v>
      </c>
      <c r="P365" s="246" t="str">
        <f t="shared" si="56"/>
        <v>NO APLICA</v>
      </c>
      <c r="Q365" s="285"/>
      <c r="R365" s="35"/>
      <c r="S365" s="285"/>
      <c r="T365" s="35"/>
      <c r="U365" s="35"/>
      <c r="V365" s="287"/>
      <c r="W365" s="134"/>
      <c r="X365" s="177"/>
      <c r="Y365" s="177"/>
      <c r="Z365" s="134"/>
      <c r="AA365" s="293"/>
    </row>
    <row r="366" spans="1:27" ht="62.25" customHeight="1" x14ac:dyDescent="0.25">
      <c r="A366" s="279">
        <v>70</v>
      </c>
      <c r="B366" s="371" t="s">
        <v>733</v>
      </c>
      <c r="C366" s="283" t="s">
        <v>288</v>
      </c>
      <c r="D366" s="80" t="s">
        <v>697</v>
      </c>
      <c r="E366" s="274" t="s">
        <v>700</v>
      </c>
      <c r="F366" s="283" t="s">
        <v>361</v>
      </c>
      <c r="G366" s="35">
        <f>IF(F366="1 - Rara vez",1,IF(F366="2 - Improbable",2,IF(F366="3 - Posible",3,IF(F366="4 - Probable",4,IF(F366="5 - Casi seguro",5,IF(F366="1 - Baja",6,IF(F366="2 - Media",7,IF(F366="3 - Alta",8,IF(F366="Seleccione",0)))))))))</f>
        <v>8</v>
      </c>
      <c r="H366" s="283" t="s">
        <v>363</v>
      </c>
      <c r="I366" s="35">
        <f>IF(H366="1 -Insignificante",1,IF(H366="2 -Menor",2,IF(H366="3 -Moderado",3,IF(H366="5 -Moderado",6,IF(H366="4 -Mayor",4,IF(H366="10 -Mayor",7,IF(H366="5 -Catastrófico",5,IF(H366="20 -Catastrófico",8,IF(H366="1 - Mínimo/Leve",9,IF(H366="2 - Importante",10,IF(H366="3 - Fuerte",11,IF(H366="Seleccione",0))))))))))))</f>
        <v>10</v>
      </c>
      <c r="J366" s="35">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87"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83" t="s">
        <v>369</v>
      </c>
      <c r="M366" s="80" t="s">
        <v>701</v>
      </c>
      <c r="N366" s="66" t="s">
        <v>376</v>
      </c>
      <c r="O366" s="246" t="str">
        <f t="shared" si="56"/>
        <v>NO APLICA</v>
      </c>
      <c r="P366" s="246" t="str">
        <f t="shared" si="56"/>
        <v>NO APLICA</v>
      </c>
      <c r="Q366" s="283" t="s">
        <v>376</v>
      </c>
      <c r="R366" s="35" t="str">
        <f>IF(Q366="1 - Rara vez",1,IF(Q366="2 - Improbable",2,IF(Q366="3 - Posible",3,IF(Q366="4 - Probable",4,IF(Q366="5 - Casi seguro",5,IF(Q366="1 - Baja",6,IF(Q366="2 - Media",7,IF(Q366="3 - Alta",8,IF(Q366="NO APLICA","",IF(Q366="Seleccione",0))))))))))</f>
        <v/>
      </c>
      <c r="S366" s="283" t="s">
        <v>376</v>
      </c>
      <c r="T366" s="35" t="str">
        <f>IF(S366="1 -Insignificante",1,IF(S366="2 -Menor",2,IF(S366="3 -Moderado",3,IF(S366="4 -Mayor",4,IF(S366="10 -Mayor",7,IF(S366="5 -Catastrófico",5,IF(S366="5 -Moderado",6,IF(S366="20 -Catastrófico",8,IF(S366="1 - Mínimo/Leve",9,IF(S366="2 - Importante",10,IF(S366="3 - Fuerte",11,IF(S366="NO APLICA","",IF(S366="Seleccione",0)))))))))))))</f>
        <v/>
      </c>
      <c r="U366" s="35"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
      </c>
      <c r="V366" s="287"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NO APLICA</v>
      </c>
      <c r="W366" s="80" t="s">
        <v>499</v>
      </c>
      <c r="X366" s="80" t="s">
        <v>1241</v>
      </c>
      <c r="Y366" s="138" t="s">
        <v>1242</v>
      </c>
      <c r="Z366" s="80" t="s">
        <v>895</v>
      </c>
      <c r="AA366" s="274" t="s">
        <v>1015</v>
      </c>
    </row>
    <row r="367" spans="1:27" ht="74.25" customHeight="1" x14ac:dyDescent="0.25">
      <c r="A367" s="279"/>
      <c r="B367" s="372"/>
      <c r="C367" s="284"/>
      <c r="D367" s="80" t="s">
        <v>698</v>
      </c>
      <c r="E367" s="275"/>
      <c r="F367" s="284"/>
      <c r="G367" s="35"/>
      <c r="H367" s="284"/>
      <c r="I367" s="35"/>
      <c r="J367" s="35"/>
      <c r="K367" s="287"/>
      <c r="L367" s="284"/>
      <c r="M367" s="80" t="s">
        <v>702</v>
      </c>
      <c r="N367" s="66" t="s">
        <v>376</v>
      </c>
      <c r="O367" s="246" t="str">
        <f t="shared" si="56"/>
        <v>NO APLICA</v>
      </c>
      <c r="P367" s="246" t="str">
        <f t="shared" si="56"/>
        <v>NO APLICA</v>
      </c>
      <c r="Q367" s="284"/>
      <c r="R367" s="35"/>
      <c r="S367" s="284"/>
      <c r="T367" s="35"/>
      <c r="U367" s="35"/>
      <c r="V367" s="287"/>
      <c r="W367" s="80" t="s">
        <v>499</v>
      </c>
      <c r="X367" s="80" t="s">
        <v>1251</v>
      </c>
      <c r="Y367" s="138" t="s">
        <v>1242</v>
      </c>
      <c r="Z367" s="80" t="s">
        <v>896</v>
      </c>
      <c r="AA367" s="275"/>
    </row>
    <row r="368" spans="1:27" ht="99" customHeight="1" x14ac:dyDescent="0.25">
      <c r="A368" s="279"/>
      <c r="B368" s="372"/>
      <c r="C368" s="284"/>
      <c r="D368" s="80" t="s">
        <v>699</v>
      </c>
      <c r="E368" s="275"/>
      <c r="F368" s="284"/>
      <c r="G368" s="35"/>
      <c r="H368" s="284"/>
      <c r="I368" s="35"/>
      <c r="J368" s="35"/>
      <c r="K368" s="287"/>
      <c r="L368" s="284"/>
      <c r="M368" s="113" t="s">
        <v>703</v>
      </c>
      <c r="N368" s="66" t="s">
        <v>376</v>
      </c>
      <c r="O368" s="246" t="str">
        <f t="shared" si="56"/>
        <v>NO APLICA</v>
      </c>
      <c r="P368" s="246" t="str">
        <f t="shared" si="56"/>
        <v>NO APLICA</v>
      </c>
      <c r="Q368" s="284"/>
      <c r="R368" s="35"/>
      <c r="S368" s="284"/>
      <c r="T368" s="35"/>
      <c r="U368" s="35"/>
      <c r="V368" s="287"/>
      <c r="W368" s="80" t="s">
        <v>499</v>
      </c>
      <c r="X368" s="80" t="s">
        <v>1241</v>
      </c>
      <c r="Y368" s="138" t="s">
        <v>1242</v>
      </c>
      <c r="Z368" s="80" t="s">
        <v>897</v>
      </c>
      <c r="AA368" s="275"/>
    </row>
    <row r="369" spans="1:27" ht="78" customHeight="1" x14ac:dyDescent="0.25">
      <c r="A369" s="279"/>
      <c r="B369" s="372"/>
      <c r="C369" s="284"/>
      <c r="D369" s="80"/>
      <c r="E369" s="275"/>
      <c r="F369" s="284"/>
      <c r="G369" s="35"/>
      <c r="H369" s="284"/>
      <c r="I369" s="35"/>
      <c r="J369" s="35"/>
      <c r="K369" s="287"/>
      <c r="L369" s="284"/>
      <c r="M369" s="113" t="s">
        <v>704</v>
      </c>
      <c r="N369" s="66" t="s">
        <v>376</v>
      </c>
      <c r="O369" s="246" t="str">
        <f t="shared" si="56"/>
        <v>NO APLICA</v>
      </c>
      <c r="P369" s="246" t="str">
        <f t="shared" si="56"/>
        <v>NO APLICA</v>
      </c>
      <c r="Q369" s="284"/>
      <c r="R369" s="35"/>
      <c r="S369" s="284"/>
      <c r="T369" s="35"/>
      <c r="U369" s="35"/>
      <c r="V369" s="287"/>
      <c r="W369" s="80" t="s">
        <v>499</v>
      </c>
      <c r="X369" s="80" t="s">
        <v>1241</v>
      </c>
      <c r="Y369" s="138" t="s">
        <v>1242</v>
      </c>
      <c r="Z369" s="80" t="s">
        <v>706</v>
      </c>
      <c r="AA369" s="275"/>
    </row>
    <row r="370" spans="1:27" ht="79.5" customHeight="1" x14ac:dyDescent="0.25">
      <c r="A370" s="279"/>
      <c r="B370" s="373"/>
      <c r="C370" s="285"/>
      <c r="D370" s="80"/>
      <c r="E370" s="276"/>
      <c r="F370" s="285"/>
      <c r="G370" s="35"/>
      <c r="H370" s="285"/>
      <c r="I370" s="35"/>
      <c r="J370" s="35"/>
      <c r="K370" s="287"/>
      <c r="L370" s="285"/>
      <c r="M370" s="113" t="s">
        <v>705</v>
      </c>
      <c r="N370" s="66" t="s">
        <v>376</v>
      </c>
      <c r="O370" s="246" t="str">
        <f t="shared" si="56"/>
        <v>NO APLICA</v>
      </c>
      <c r="P370" s="246" t="str">
        <f t="shared" si="56"/>
        <v>NO APLICA</v>
      </c>
      <c r="Q370" s="285"/>
      <c r="R370" s="35"/>
      <c r="S370" s="285"/>
      <c r="T370" s="35"/>
      <c r="U370" s="35"/>
      <c r="V370" s="287"/>
      <c r="W370" s="80" t="s">
        <v>499</v>
      </c>
      <c r="X370" s="80" t="s">
        <v>1251</v>
      </c>
      <c r="Y370" s="138" t="s">
        <v>1242</v>
      </c>
      <c r="Z370" s="80" t="s">
        <v>898</v>
      </c>
      <c r="AA370" s="276"/>
    </row>
    <row r="371" spans="1:27" ht="54.75" customHeight="1" x14ac:dyDescent="0.25">
      <c r="A371" s="279">
        <v>71</v>
      </c>
      <c r="B371" s="371" t="s">
        <v>827</v>
      </c>
      <c r="C371" s="283" t="s">
        <v>288</v>
      </c>
      <c r="D371" s="80" t="s">
        <v>828</v>
      </c>
      <c r="E371" s="286" t="s">
        <v>829</v>
      </c>
      <c r="F371" s="283" t="s">
        <v>361</v>
      </c>
      <c r="G371" s="35">
        <f>IF(F371="1 - Rara vez",1,IF(F371="2 - Improbable",2,IF(F371="3 - Posible",3,IF(F371="4 - Probable",4,IF(F371="5 - Casi seguro",5,IF(F371="1 - Baja",6,IF(F371="2 - Media",7,IF(F371="3 - Alta",8,IF(F371="Seleccione",0)))))))))</f>
        <v>8</v>
      </c>
      <c r="H371" s="283" t="s">
        <v>363</v>
      </c>
      <c r="I371" s="35">
        <f>IF(H371="1 -Insignificante",1,IF(H371="2 -Menor",2,IF(H371="3 -Moderado",3,IF(H371="5 -Moderado",6,IF(H371="4 -Mayor",4,IF(H371="10 -Mayor",7,IF(H371="5 -Catastrófico",5,IF(H371="20 -Catastrófico",8,IF(H371="1 - Mínimo/Leve",9,IF(H371="2 - Importante",10,IF(H371="3 - Fuerte",11,IF(H371="Seleccione",0))))))))))))</f>
        <v>10</v>
      </c>
      <c r="J371" s="35">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87"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83" t="s">
        <v>369</v>
      </c>
      <c r="M371" s="80" t="s">
        <v>899</v>
      </c>
      <c r="N371" s="66" t="s">
        <v>376</v>
      </c>
      <c r="O371" s="246" t="str">
        <f t="shared" si="56"/>
        <v>NO APLICA</v>
      </c>
      <c r="P371" s="246" t="str">
        <f t="shared" si="56"/>
        <v>NO APLICA</v>
      </c>
      <c r="Q371" s="283" t="s">
        <v>376</v>
      </c>
      <c r="R371" s="35" t="str">
        <f>IF(Q371="1 - Rara vez",1,IF(Q371="2 - Improbable",2,IF(Q371="3 - Posible",3,IF(Q371="4 - Probable",4,IF(Q371="5 - Casi seguro",5,IF(Q371="1 - Baja",6,IF(Q371="2 - Media",7,IF(Q371="3 - Alta",8,IF(Q371="NO APLICA","",IF(Q371="Seleccione",0))))))))))</f>
        <v/>
      </c>
      <c r="S371" s="283" t="s">
        <v>376</v>
      </c>
      <c r="T371" s="35" t="str">
        <f>IF(S371="1 -Insignificante",1,IF(S371="2 -Menor",2,IF(S371="3 -Moderado",3,IF(S371="4 -Mayor",4,IF(S371="10 -Mayor",7,IF(S371="5 -Catastrófico",5,IF(S371="5 -Moderado",6,IF(S371="20 -Catastrófico",8,IF(S371="1 - Mínimo/Leve",9,IF(S371="2 - Importante",10,IF(S371="3 - Fuerte",11,IF(S371="NO APLICA","",IF(S371="Seleccione",0)))))))))))))</f>
        <v/>
      </c>
      <c r="U371" s="35"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
      </c>
      <c r="V371" s="287"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NO APLICA</v>
      </c>
      <c r="W371" s="80" t="s">
        <v>499</v>
      </c>
      <c r="X371" s="80" t="s">
        <v>1241</v>
      </c>
      <c r="Y371" s="138" t="s">
        <v>1242</v>
      </c>
      <c r="Z371" s="80" t="s">
        <v>901</v>
      </c>
      <c r="AA371" s="280" t="s">
        <v>904</v>
      </c>
    </row>
    <row r="372" spans="1:27" ht="99" customHeight="1" x14ac:dyDescent="0.25">
      <c r="A372" s="279"/>
      <c r="B372" s="372"/>
      <c r="C372" s="284"/>
      <c r="D372" s="80" t="s">
        <v>1016</v>
      </c>
      <c r="E372" s="286"/>
      <c r="F372" s="284"/>
      <c r="G372" s="35"/>
      <c r="H372" s="284"/>
      <c r="I372" s="35"/>
      <c r="J372" s="35"/>
      <c r="K372" s="287"/>
      <c r="L372" s="284"/>
      <c r="M372" s="80" t="s">
        <v>830</v>
      </c>
      <c r="N372" s="66" t="s">
        <v>376</v>
      </c>
      <c r="O372" s="246" t="str">
        <f t="shared" si="56"/>
        <v>NO APLICA</v>
      </c>
      <c r="P372" s="246" t="str">
        <f t="shared" si="56"/>
        <v>NO APLICA</v>
      </c>
      <c r="Q372" s="284"/>
      <c r="R372" s="35"/>
      <c r="S372" s="284"/>
      <c r="T372" s="35"/>
      <c r="U372" s="35"/>
      <c r="V372" s="287"/>
      <c r="W372" s="80" t="s">
        <v>499</v>
      </c>
      <c r="X372" s="80" t="s">
        <v>1251</v>
      </c>
      <c r="Y372" s="138" t="s">
        <v>1242</v>
      </c>
      <c r="Z372" s="80" t="s">
        <v>902</v>
      </c>
      <c r="AA372" s="281"/>
    </row>
    <row r="373" spans="1:27" ht="66" customHeight="1" x14ac:dyDescent="0.25">
      <c r="A373" s="279"/>
      <c r="B373" s="372"/>
      <c r="C373" s="284"/>
      <c r="D373" s="80"/>
      <c r="E373" s="286"/>
      <c r="F373" s="284"/>
      <c r="G373" s="35"/>
      <c r="H373" s="284"/>
      <c r="I373" s="35"/>
      <c r="J373" s="35"/>
      <c r="K373" s="287"/>
      <c r="L373" s="284"/>
      <c r="M373" s="80" t="s">
        <v>900</v>
      </c>
      <c r="N373" s="66" t="s">
        <v>376</v>
      </c>
      <c r="O373" s="246" t="str">
        <f t="shared" si="56"/>
        <v>NO APLICA</v>
      </c>
      <c r="P373" s="246" t="str">
        <f t="shared" si="56"/>
        <v>NO APLICA</v>
      </c>
      <c r="Q373" s="284"/>
      <c r="R373" s="35"/>
      <c r="S373" s="284"/>
      <c r="T373" s="35"/>
      <c r="U373" s="35"/>
      <c r="V373" s="287"/>
      <c r="W373" s="80" t="s">
        <v>499</v>
      </c>
      <c r="X373" s="80" t="s">
        <v>1251</v>
      </c>
      <c r="Y373" s="138" t="s">
        <v>1242</v>
      </c>
      <c r="Z373" s="80" t="s">
        <v>903</v>
      </c>
      <c r="AA373" s="281"/>
    </row>
    <row r="374" spans="1:27" x14ac:dyDescent="0.25">
      <c r="A374" s="279"/>
      <c r="B374" s="372"/>
      <c r="C374" s="284"/>
      <c r="D374" s="80"/>
      <c r="E374" s="286"/>
      <c r="F374" s="284"/>
      <c r="G374" s="35"/>
      <c r="H374" s="284"/>
      <c r="I374" s="35"/>
      <c r="J374" s="35"/>
      <c r="K374" s="287"/>
      <c r="L374" s="284"/>
      <c r="M374" s="65"/>
      <c r="N374" s="66" t="s">
        <v>376</v>
      </c>
      <c r="O374" s="246" t="str">
        <f t="shared" si="56"/>
        <v>NO APLICA</v>
      </c>
      <c r="P374" s="246" t="str">
        <f t="shared" si="56"/>
        <v>NO APLICA</v>
      </c>
      <c r="Q374" s="284"/>
      <c r="R374" s="35"/>
      <c r="S374" s="284"/>
      <c r="T374" s="35"/>
      <c r="U374" s="35"/>
      <c r="V374" s="287"/>
      <c r="W374" s="80"/>
      <c r="X374" s="80"/>
      <c r="Y374" s="80"/>
      <c r="Z374" s="80"/>
      <c r="AA374" s="281"/>
    </row>
    <row r="375" spans="1:27" x14ac:dyDescent="0.25">
      <c r="A375" s="279"/>
      <c r="B375" s="373"/>
      <c r="C375" s="285"/>
      <c r="D375" s="80"/>
      <c r="E375" s="286"/>
      <c r="F375" s="285"/>
      <c r="G375" s="35"/>
      <c r="H375" s="285"/>
      <c r="I375" s="35"/>
      <c r="J375" s="35"/>
      <c r="K375" s="287"/>
      <c r="L375" s="285"/>
      <c r="M375" s="65"/>
      <c r="N375" s="66" t="s">
        <v>376</v>
      </c>
      <c r="O375" s="246" t="str">
        <f t="shared" si="56"/>
        <v>NO APLICA</v>
      </c>
      <c r="P375" s="246" t="str">
        <f t="shared" si="56"/>
        <v>NO APLICA</v>
      </c>
      <c r="Q375" s="285"/>
      <c r="R375" s="35"/>
      <c r="S375" s="285"/>
      <c r="T375" s="35"/>
      <c r="U375" s="35"/>
      <c r="V375" s="287"/>
      <c r="W375" s="80"/>
      <c r="X375" s="80"/>
      <c r="Y375" s="80"/>
      <c r="Z375" s="80"/>
      <c r="AA375" s="282"/>
    </row>
    <row r="376" spans="1:27" ht="81" customHeight="1" x14ac:dyDescent="0.25">
      <c r="A376" s="279">
        <v>72</v>
      </c>
      <c r="B376" s="379" t="s">
        <v>1097</v>
      </c>
      <c r="C376" s="283" t="s">
        <v>288</v>
      </c>
      <c r="D376" s="109" t="s">
        <v>816</v>
      </c>
      <c r="E376" s="368" t="s">
        <v>817</v>
      </c>
      <c r="F376" s="283" t="s">
        <v>361</v>
      </c>
      <c r="G376" s="35">
        <f>IF(F376="1 - Rara vez",1,IF(F376="2 - Improbable",2,IF(F376="3 - Posible",3,IF(F376="4 - Probable",4,IF(F376="5 - Casi seguro",5,IF(F376="1 - Baja",6,IF(F376="2 - Media",7,IF(F376="3 - Alta",8,IF(F376="Seleccione",0)))))))))</f>
        <v>8</v>
      </c>
      <c r="H376" s="283" t="s">
        <v>363</v>
      </c>
      <c r="I376" s="35">
        <f>IF(H376="1 -Insignificante",1,IF(H376="2 -Menor",2,IF(H376="3 -Moderado",3,IF(H376="5 -Moderado",6,IF(H376="4 -Mayor",4,IF(H376="10 -Mayor",7,IF(H376="5 -Catastrófico",5,IF(H376="20 -Catastrófico",8,IF(H376="1 - Mínimo/Leve",9,IF(H376="2 - Importante",10,IF(H376="3 - Fuerte",11,IF(H376="Seleccione",0))))))))))))</f>
        <v>10</v>
      </c>
      <c r="J376" s="35">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87"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83" t="s">
        <v>369</v>
      </c>
      <c r="M376" s="109" t="s">
        <v>819</v>
      </c>
      <c r="N376" s="66" t="s">
        <v>376</v>
      </c>
      <c r="O376" s="246" t="str">
        <f t="shared" si="56"/>
        <v>NO APLICA</v>
      </c>
      <c r="P376" s="246" t="str">
        <f t="shared" si="56"/>
        <v>NO APLICA</v>
      </c>
      <c r="Q376" s="283" t="s">
        <v>376</v>
      </c>
      <c r="R376" s="35" t="str">
        <f>IF(Q376="1 - Rara vez",1,IF(Q376="2 - Improbable",2,IF(Q376="3 - Posible",3,IF(Q376="4 - Probable",4,IF(Q376="5 - Casi seguro",5,IF(Q376="1 - Baja",6,IF(Q376="2 - Media",7,IF(Q376="3 - Alta",8,IF(Q376="NO APLICA","",IF(Q376="Seleccione",0))))))))))</f>
        <v/>
      </c>
      <c r="S376" s="283" t="s">
        <v>376</v>
      </c>
      <c r="T376" s="35" t="str">
        <f>IF(S376="1 -Insignificante",1,IF(S376="2 -Menor",2,IF(S376="3 -Moderado",3,IF(S376="4 -Mayor",4,IF(S376="10 -Mayor",7,IF(S376="5 -Catastrófico",5,IF(S376="5 -Moderado",6,IF(S376="20 -Catastrófico",8,IF(S376="1 - Mínimo/Leve",9,IF(S376="2 - Importante",10,IF(S376="3 - Fuerte",11,IF(S376="NO APLICA","",IF(S376="Seleccione",0)))))))))))))</f>
        <v/>
      </c>
      <c r="U376" s="35"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
      </c>
      <c r="V376" s="287"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NO APLICA</v>
      </c>
      <c r="W376" s="111" t="s">
        <v>822</v>
      </c>
      <c r="X376" s="190" t="s">
        <v>1241</v>
      </c>
      <c r="Y376" s="191" t="s">
        <v>1242</v>
      </c>
      <c r="Z376" s="111" t="s">
        <v>823</v>
      </c>
      <c r="AA376" s="280" t="s">
        <v>824</v>
      </c>
    </row>
    <row r="377" spans="1:27" ht="63.75" customHeight="1" x14ac:dyDescent="0.25">
      <c r="A377" s="279"/>
      <c r="B377" s="380"/>
      <c r="C377" s="284"/>
      <c r="D377" s="109" t="s">
        <v>818</v>
      </c>
      <c r="E377" s="368"/>
      <c r="F377" s="284"/>
      <c r="G377" s="35"/>
      <c r="H377" s="284"/>
      <c r="I377" s="35"/>
      <c r="J377" s="35"/>
      <c r="K377" s="287"/>
      <c r="L377" s="284"/>
      <c r="M377" s="109" t="s">
        <v>820</v>
      </c>
      <c r="N377" s="66" t="s">
        <v>376</v>
      </c>
      <c r="O377" s="246" t="str">
        <f t="shared" si="56"/>
        <v>NO APLICA</v>
      </c>
      <c r="P377" s="246" t="str">
        <f t="shared" si="56"/>
        <v>NO APLICA</v>
      </c>
      <c r="Q377" s="284"/>
      <c r="R377" s="35"/>
      <c r="S377" s="284"/>
      <c r="T377" s="35"/>
      <c r="U377" s="35"/>
      <c r="V377" s="287"/>
      <c r="W377" s="111" t="s">
        <v>822</v>
      </c>
      <c r="X377" s="190" t="s">
        <v>1241</v>
      </c>
      <c r="Y377" s="191" t="s">
        <v>1242</v>
      </c>
      <c r="Z377" s="111" t="s">
        <v>825</v>
      </c>
      <c r="AA377" s="281"/>
    </row>
    <row r="378" spans="1:27" ht="57" customHeight="1" x14ac:dyDescent="0.25">
      <c r="A378" s="279"/>
      <c r="B378" s="380"/>
      <c r="C378" s="284"/>
      <c r="D378" s="109"/>
      <c r="E378" s="368"/>
      <c r="F378" s="284"/>
      <c r="G378" s="35"/>
      <c r="H378" s="284"/>
      <c r="I378" s="35"/>
      <c r="J378" s="35"/>
      <c r="K378" s="287"/>
      <c r="L378" s="284"/>
      <c r="M378" s="109" t="s">
        <v>821</v>
      </c>
      <c r="N378" s="66" t="s">
        <v>376</v>
      </c>
      <c r="O378" s="246" t="str">
        <f t="shared" si="56"/>
        <v>NO APLICA</v>
      </c>
      <c r="P378" s="246" t="str">
        <f t="shared" si="56"/>
        <v>NO APLICA</v>
      </c>
      <c r="Q378" s="284"/>
      <c r="R378" s="35"/>
      <c r="S378" s="284"/>
      <c r="T378" s="35"/>
      <c r="U378" s="35"/>
      <c r="V378" s="287"/>
      <c r="W378" s="111" t="s">
        <v>822</v>
      </c>
      <c r="X378" s="190" t="s">
        <v>1241</v>
      </c>
      <c r="Y378" s="191" t="s">
        <v>1242</v>
      </c>
      <c r="Z378" s="111" t="s">
        <v>826</v>
      </c>
      <c r="AA378" s="281"/>
    </row>
    <row r="379" spans="1:27" x14ac:dyDescent="0.25">
      <c r="A379" s="279"/>
      <c r="B379" s="380"/>
      <c r="C379" s="284"/>
      <c r="D379" s="109"/>
      <c r="E379" s="368"/>
      <c r="F379" s="284"/>
      <c r="G379" s="35"/>
      <c r="H379" s="284"/>
      <c r="I379" s="35"/>
      <c r="J379" s="35"/>
      <c r="K379" s="287"/>
      <c r="L379" s="284"/>
      <c r="M379" s="109"/>
      <c r="N379" s="66" t="s">
        <v>376</v>
      </c>
      <c r="O379" s="246" t="str">
        <f t="shared" si="56"/>
        <v>NO APLICA</v>
      </c>
      <c r="P379" s="246" t="str">
        <f t="shared" si="56"/>
        <v>NO APLICA</v>
      </c>
      <c r="Q379" s="284"/>
      <c r="R379" s="35"/>
      <c r="S379" s="284"/>
      <c r="T379" s="35"/>
      <c r="U379" s="35"/>
      <c r="V379" s="287"/>
      <c r="W379" s="109"/>
      <c r="X379" s="111"/>
      <c r="Y379" s="111"/>
      <c r="Z379" s="111"/>
      <c r="AA379" s="281"/>
    </row>
    <row r="380" spans="1:27" x14ac:dyDescent="0.25">
      <c r="A380" s="279"/>
      <c r="B380" s="381"/>
      <c r="C380" s="285"/>
      <c r="D380" s="109"/>
      <c r="E380" s="368"/>
      <c r="F380" s="285"/>
      <c r="G380" s="35"/>
      <c r="H380" s="285"/>
      <c r="I380" s="35"/>
      <c r="J380" s="35"/>
      <c r="K380" s="287"/>
      <c r="L380" s="285"/>
      <c r="M380" s="109"/>
      <c r="N380" s="66" t="s">
        <v>376</v>
      </c>
      <c r="O380" s="246" t="str">
        <f t="shared" si="56"/>
        <v>NO APLICA</v>
      </c>
      <c r="P380" s="246" t="str">
        <f t="shared" si="56"/>
        <v>NO APLICA</v>
      </c>
      <c r="Q380" s="285"/>
      <c r="R380" s="35"/>
      <c r="S380" s="285"/>
      <c r="T380" s="35"/>
      <c r="U380" s="35"/>
      <c r="V380" s="287"/>
      <c r="W380" s="109"/>
      <c r="X380" s="111"/>
      <c r="Y380" s="111"/>
      <c r="Z380" s="111"/>
      <c r="AA380" s="282"/>
    </row>
    <row r="381" spans="1:27" ht="90" customHeight="1" x14ac:dyDescent="0.25">
      <c r="A381" s="279">
        <v>73</v>
      </c>
      <c r="B381" s="371" t="s">
        <v>734</v>
      </c>
      <c r="C381" s="283" t="s">
        <v>288</v>
      </c>
      <c r="D381" s="80" t="s">
        <v>707</v>
      </c>
      <c r="E381" s="286" t="s">
        <v>708</v>
      </c>
      <c r="F381" s="283" t="s">
        <v>361</v>
      </c>
      <c r="G381" s="35">
        <f>IF(F381="1 - Rara vez",1,IF(F381="2 - Improbable",2,IF(F381="3 - Posible",3,IF(F381="4 - Probable",4,IF(F381="5 - Casi seguro",5,IF(F381="1 - Baja",6,IF(F381="2 - Media",7,IF(F381="3 - Alta",8,IF(F381="Seleccione",0)))))))))</f>
        <v>8</v>
      </c>
      <c r="H381" s="283" t="s">
        <v>364</v>
      </c>
      <c r="I381" s="35">
        <f>IF(H381="1 -Insignificante",1,IF(H381="2 -Menor",2,IF(H381="3 -Moderado",3,IF(H381="5 -Moderado",6,IF(H381="4 -Mayor",4,IF(H381="10 -Mayor",7,IF(H381="5 -Catastrófico",5,IF(H381="20 -Catastrófico",8,IF(H381="1 - Mínimo/Leve",9,IF(H381="2 - Importante",10,IF(H381="3 - Fuerte",11,IF(H381="Seleccione",0))))))))))))</f>
        <v>11</v>
      </c>
      <c r="J381" s="35">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87"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83" t="s">
        <v>369</v>
      </c>
      <c r="M381" s="65" t="s">
        <v>709</v>
      </c>
      <c r="N381" s="66" t="s">
        <v>376</v>
      </c>
      <c r="O381" s="246" t="str">
        <f t="shared" si="56"/>
        <v>NO APLICA</v>
      </c>
      <c r="P381" s="246" t="str">
        <f t="shared" si="56"/>
        <v>NO APLICA</v>
      </c>
      <c r="Q381" s="283" t="s">
        <v>376</v>
      </c>
      <c r="R381" s="35" t="str">
        <f>IF(Q381="1 - Rara vez",1,IF(Q381="2 - Improbable",2,IF(Q381="3 - Posible",3,IF(Q381="4 - Probable",4,IF(Q381="5 - Casi seguro",5,IF(Q381="1 - Baja",6,IF(Q381="2 - Media",7,IF(Q381="3 - Alta",8,IF(Q381="NO APLICA","",IF(Q381="Seleccione",0))))))))))</f>
        <v/>
      </c>
      <c r="S381" s="283" t="s">
        <v>376</v>
      </c>
      <c r="T381" s="35" t="str">
        <f>IF(S381="1 -Insignificante",1,IF(S381="2 -Menor",2,IF(S381="3 -Moderado",3,IF(S381="4 -Mayor",4,IF(S381="10 -Mayor",7,IF(S381="5 -Catastrófico",5,IF(S381="5 -Moderado",6,IF(S381="20 -Catastrófico",8,IF(S381="1 - Mínimo/Leve",9,IF(S381="2 - Importante",10,IF(S381="3 - Fuerte",11,IF(S381="NO APLICA","",IF(S381="Seleccione",0)))))))))))))</f>
        <v/>
      </c>
      <c r="U381" s="35"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
      </c>
      <c r="V381" s="287"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NO APLICA</v>
      </c>
      <c r="W381" s="80" t="s">
        <v>565</v>
      </c>
      <c r="X381" s="277" t="s">
        <v>483</v>
      </c>
      <c r="Y381" s="278"/>
      <c r="Z381" s="80" t="s">
        <v>710</v>
      </c>
      <c r="AA381" s="274" t="s">
        <v>711</v>
      </c>
    </row>
    <row r="382" spans="1:27" x14ac:dyDescent="0.25">
      <c r="A382" s="279"/>
      <c r="B382" s="372"/>
      <c r="C382" s="284"/>
      <c r="D382" s="80"/>
      <c r="E382" s="286"/>
      <c r="F382" s="284"/>
      <c r="G382" s="35"/>
      <c r="H382" s="284"/>
      <c r="I382" s="35"/>
      <c r="J382" s="35"/>
      <c r="K382" s="287"/>
      <c r="L382" s="284"/>
      <c r="M382" s="65"/>
      <c r="N382" s="66" t="s">
        <v>376</v>
      </c>
      <c r="O382" s="246" t="str">
        <f t="shared" si="56"/>
        <v>NO APLICA</v>
      </c>
      <c r="P382" s="246" t="str">
        <f t="shared" si="56"/>
        <v>NO APLICA</v>
      </c>
      <c r="Q382" s="284"/>
      <c r="R382" s="35"/>
      <c r="S382" s="284"/>
      <c r="T382" s="35"/>
      <c r="U382" s="35"/>
      <c r="V382" s="287"/>
      <c r="W382" s="80"/>
      <c r="X382" s="80"/>
      <c r="Y382" s="80"/>
      <c r="Z382" s="80"/>
      <c r="AA382" s="275"/>
    </row>
    <row r="383" spans="1:27" x14ac:dyDescent="0.25">
      <c r="A383" s="279"/>
      <c r="B383" s="372"/>
      <c r="C383" s="284"/>
      <c r="D383" s="80"/>
      <c r="E383" s="286"/>
      <c r="F383" s="284"/>
      <c r="G383" s="35"/>
      <c r="H383" s="284"/>
      <c r="I383" s="35"/>
      <c r="J383" s="35"/>
      <c r="K383" s="287"/>
      <c r="L383" s="284"/>
      <c r="M383" s="65"/>
      <c r="N383" s="66" t="s">
        <v>376</v>
      </c>
      <c r="O383" s="246" t="str">
        <f t="shared" si="56"/>
        <v>NO APLICA</v>
      </c>
      <c r="P383" s="246" t="str">
        <f t="shared" si="56"/>
        <v>NO APLICA</v>
      </c>
      <c r="Q383" s="284"/>
      <c r="R383" s="35"/>
      <c r="S383" s="284"/>
      <c r="T383" s="35"/>
      <c r="U383" s="35"/>
      <c r="V383" s="287"/>
      <c r="W383" s="80"/>
      <c r="X383" s="80"/>
      <c r="Y383" s="80"/>
      <c r="Z383" s="80"/>
      <c r="AA383" s="275"/>
    </row>
    <row r="384" spans="1:27" x14ac:dyDescent="0.25">
      <c r="A384" s="279"/>
      <c r="B384" s="372"/>
      <c r="C384" s="284"/>
      <c r="D384" s="80"/>
      <c r="E384" s="286"/>
      <c r="F384" s="284"/>
      <c r="G384" s="35"/>
      <c r="H384" s="284"/>
      <c r="I384" s="35"/>
      <c r="J384" s="35"/>
      <c r="K384" s="287"/>
      <c r="L384" s="284"/>
      <c r="M384" s="65"/>
      <c r="N384" s="66" t="s">
        <v>376</v>
      </c>
      <c r="O384" s="246" t="str">
        <f t="shared" si="56"/>
        <v>NO APLICA</v>
      </c>
      <c r="P384" s="246" t="str">
        <f t="shared" si="56"/>
        <v>NO APLICA</v>
      </c>
      <c r="Q384" s="284"/>
      <c r="R384" s="35"/>
      <c r="S384" s="284"/>
      <c r="T384" s="35"/>
      <c r="U384" s="35"/>
      <c r="V384" s="287"/>
      <c r="W384" s="80"/>
      <c r="X384" s="80"/>
      <c r="Y384" s="80"/>
      <c r="Z384" s="80"/>
      <c r="AA384" s="275"/>
    </row>
    <row r="385" spans="1:27" x14ac:dyDescent="0.25">
      <c r="A385" s="279"/>
      <c r="B385" s="373"/>
      <c r="C385" s="285"/>
      <c r="D385" s="80"/>
      <c r="E385" s="286"/>
      <c r="F385" s="285"/>
      <c r="G385" s="35"/>
      <c r="H385" s="285"/>
      <c r="I385" s="35"/>
      <c r="J385" s="35"/>
      <c r="K385" s="287"/>
      <c r="L385" s="285"/>
      <c r="M385" s="65"/>
      <c r="N385" s="66" t="s">
        <v>376</v>
      </c>
      <c r="O385" s="246" t="str">
        <f t="shared" si="56"/>
        <v>NO APLICA</v>
      </c>
      <c r="P385" s="246" t="str">
        <f t="shared" si="56"/>
        <v>NO APLICA</v>
      </c>
      <c r="Q385" s="285"/>
      <c r="R385" s="35"/>
      <c r="S385" s="285"/>
      <c r="T385" s="35"/>
      <c r="U385" s="35"/>
      <c r="V385" s="287"/>
      <c r="W385" s="80"/>
      <c r="X385" s="80"/>
      <c r="Y385" s="80"/>
      <c r="Z385" s="80"/>
      <c r="AA385" s="276"/>
    </row>
    <row r="386" spans="1:27" ht="66.75" customHeight="1" x14ac:dyDescent="0.25">
      <c r="A386" s="279">
        <v>74</v>
      </c>
      <c r="B386" s="371" t="s">
        <v>735</v>
      </c>
      <c r="C386" s="283" t="s">
        <v>288</v>
      </c>
      <c r="D386" s="80" t="s">
        <v>915</v>
      </c>
      <c r="E386" s="286" t="s">
        <v>916</v>
      </c>
      <c r="F386" s="283" t="s">
        <v>361</v>
      </c>
      <c r="G386" s="35">
        <f>IF(F386="1 - Rara vez",1,IF(F386="2 - Improbable",2,IF(F386="3 - Posible",3,IF(F386="4 - Probable",4,IF(F386="5 - Casi seguro",5,IF(F386="1 - Baja",6,IF(F386="2 - Media",7,IF(F386="3 - Alta",8,IF(F386="Seleccione",0)))))))))</f>
        <v>8</v>
      </c>
      <c r="H386" s="283" t="s">
        <v>364</v>
      </c>
      <c r="I386" s="35">
        <f>IF(H386="1 -Insignificante",1,IF(H386="2 -Menor",2,IF(H386="3 -Moderado",3,IF(H386="5 -Moderado",6,IF(H386="4 -Mayor",4,IF(H386="10 -Mayor",7,IF(H386="5 -Catastrófico",5,IF(H386="20 -Catastrófico",8,IF(H386="1 - Mínimo/Leve",9,IF(H386="2 - Importante",10,IF(H386="3 - Fuerte",11,IF(H386="Seleccione",0))))))))))))</f>
        <v>11</v>
      </c>
      <c r="J386" s="35">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87"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83" t="s">
        <v>369</v>
      </c>
      <c r="M386" s="65" t="s">
        <v>712</v>
      </c>
      <c r="N386" s="66" t="s">
        <v>376</v>
      </c>
      <c r="O386" s="246" t="str">
        <f t="shared" si="56"/>
        <v>NO APLICA</v>
      </c>
      <c r="P386" s="246" t="str">
        <f t="shared" si="56"/>
        <v>NO APLICA</v>
      </c>
      <c r="Q386" s="283" t="s">
        <v>376</v>
      </c>
      <c r="R386" s="35" t="str">
        <f>IF(Q386="1 - Rara vez",1,IF(Q386="2 - Improbable",2,IF(Q386="3 - Posible",3,IF(Q386="4 - Probable",4,IF(Q386="5 - Casi seguro",5,IF(Q386="1 - Baja",6,IF(Q386="2 - Media",7,IF(Q386="3 - Alta",8,IF(Q386="NO APLICA","",IF(Q386="Seleccione",0))))))))))</f>
        <v/>
      </c>
      <c r="S386" s="283" t="s">
        <v>376</v>
      </c>
      <c r="T386" s="35" t="str">
        <f>IF(S386="1 -Insignificante",1,IF(S386="2 -Menor",2,IF(S386="3 -Moderado",3,IF(S386="4 -Mayor",4,IF(S386="10 -Mayor",7,IF(S386="5 -Catastrófico",5,IF(S386="5 -Moderado",6,IF(S386="20 -Catastrófico",8,IF(S386="1 - Mínimo/Leve",9,IF(S386="2 - Importante",10,IF(S386="3 - Fuerte",11,IF(S386="NO APLICA","",IF(S386="Seleccione",0)))))))))))))</f>
        <v/>
      </c>
      <c r="U386" s="35"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
      </c>
      <c r="V386" s="287"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NO APLICA</v>
      </c>
      <c r="W386" s="80" t="s">
        <v>919</v>
      </c>
      <c r="X386" s="137">
        <v>46031</v>
      </c>
      <c r="Y386" s="137">
        <v>46386</v>
      </c>
      <c r="Z386" s="80" t="s">
        <v>918</v>
      </c>
      <c r="AA386" s="369" t="s">
        <v>920</v>
      </c>
    </row>
    <row r="387" spans="1:27" ht="75.75" customHeight="1" x14ac:dyDescent="0.25">
      <c r="A387" s="279"/>
      <c r="B387" s="372"/>
      <c r="C387" s="284"/>
      <c r="D387" s="80" t="s">
        <v>917</v>
      </c>
      <c r="E387" s="286"/>
      <c r="F387" s="284"/>
      <c r="G387" s="35"/>
      <c r="H387" s="284"/>
      <c r="I387" s="35"/>
      <c r="J387" s="35"/>
      <c r="K387" s="287"/>
      <c r="L387" s="284"/>
      <c r="M387" s="65"/>
      <c r="N387" s="66" t="s">
        <v>376</v>
      </c>
      <c r="O387" s="246" t="str">
        <f t="shared" si="56"/>
        <v>NO APLICA</v>
      </c>
      <c r="P387" s="246" t="str">
        <f t="shared" si="56"/>
        <v>NO APLICA</v>
      </c>
      <c r="Q387" s="284"/>
      <c r="R387" s="35"/>
      <c r="S387" s="284"/>
      <c r="T387" s="35"/>
      <c r="U387" s="35"/>
      <c r="V387" s="287"/>
      <c r="W387" s="130"/>
      <c r="X387" s="130"/>
      <c r="Y387" s="130"/>
      <c r="Z387" s="130"/>
      <c r="AA387" s="369"/>
    </row>
    <row r="388" spans="1:27" x14ac:dyDescent="0.25">
      <c r="A388" s="279"/>
      <c r="B388" s="372"/>
      <c r="C388" s="284"/>
      <c r="D388" s="80"/>
      <c r="E388" s="286"/>
      <c r="F388" s="284"/>
      <c r="G388" s="35"/>
      <c r="H388" s="284"/>
      <c r="I388" s="35"/>
      <c r="J388" s="35"/>
      <c r="K388" s="287"/>
      <c r="L388" s="284"/>
      <c r="M388" s="65"/>
      <c r="N388" s="66" t="s">
        <v>376</v>
      </c>
      <c r="O388" s="246" t="str">
        <f t="shared" si="56"/>
        <v>NO APLICA</v>
      </c>
      <c r="P388" s="246" t="str">
        <f t="shared" si="56"/>
        <v>NO APLICA</v>
      </c>
      <c r="Q388" s="284"/>
      <c r="R388" s="35"/>
      <c r="S388" s="284"/>
      <c r="T388" s="35"/>
      <c r="U388" s="35"/>
      <c r="V388" s="287"/>
      <c r="W388" s="130"/>
      <c r="X388" s="130"/>
      <c r="Y388" s="130"/>
      <c r="Z388" s="130"/>
      <c r="AA388" s="369"/>
    </row>
    <row r="389" spans="1:27" x14ac:dyDescent="0.25">
      <c r="A389" s="279"/>
      <c r="B389" s="372"/>
      <c r="C389" s="284"/>
      <c r="D389" s="80"/>
      <c r="E389" s="286"/>
      <c r="F389" s="284"/>
      <c r="G389" s="35"/>
      <c r="H389" s="284"/>
      <c r="I389" s="35"/>
      <c r="J389" s="35"/>
      <c r="K389" s="287"/>
      <c r="L389" s="284"/>
      <c r="M389" s="65"/>
      <c r="N389" s="66" t="s">
        <v>376</v>
      </c>
      <c r="O389" s="246" t="str">
        <f t="shared" si="56"/>
        <v>NO APLICA</v>
      </c>
      <c r="P389" s="246" t="str">
        <f t="shared" si="56"/>
        <v>NO APLICA</v>
      </c>
      <c r="Q389" s="284"/>
      <c r="R389" s="35"/>
      <c r="S389" s="284"/>
      <c r="T389" s="35"/>
      <c r="U389" s="35"/>
      <c r="V389" s="287"/>
      <c r="W389" s="130"/>
      <c r="X389" s="130"/>
      <c r="Y389" s="130"/>
      <c r="Z389" s="130"/>
      <c r="AA389" s="369"/>
    </row>
    <row r="390" spans="1:27" x14ac:dyDescent="0.25">
      <c r="A390" s="279"/>
      <c r="B390" s="373"/>
      <c r="C390" s="285"/>
      <c r="E390" s="286"/>
      <c r="F390" s="285"/>
      <c r="G390" s="35"/>
      <c r="H390" s="285"/>
      <c r="I390" s="35"/>
      <c r="J390" s="35"/>
      <c r="K390" s="287"/>
      <c r="L390" s="285"/>
      <c r="M390" s="65"/>
      <c r="N390" s="66" t="s">
        <v>376</v>
      </c>
      <c r="O390" s="246" t="str">
        <f t="shared" si="56"/>
        <v>NO APLICA</v>
      </c>
      <c r="P390" s="246" t="str">
        <f t="shared" si="56"/>
        <v>NO APLICA</v>
      </c>
      <c r="Q390" s="285"/>
      <c r="R390" s="35"/>
      <c r="S390" s="285"/>
      <c r="T390" s="35"/>
      <c r="U390" s="35"/>
      <c r="V390" s="287"/>
      <c r="W390" s="130"/>
      <c r="X390" s="130"/>
      <c r="Y390" s="130"/>
      <c r="Z390" s="130"/>
      <c r="AA390" s="369"/>
    </row>
    <row r="391" spans="1:27" ht="120.75" customHeight="1" x14ac:dyDescent="0.25">
      <c r="A391" s="279">
        <v>75</v>
      </c>
      <c r="B391" s="371" t="s">
        <v>736</v>
      </c>
      <c r="C391" s="283" t="s">
        <v>288</v>
      </c>
      <c r="D391" s="80" t="s">
        <v>713</v>
      </c>
      <c r="E391" s="286" t="s">
        <v>714</v>
      </c>
      <c r="F391" s="283" t="s">
        <v>361</v>
      </c>
      <c r="G391" s="35">
        <f>IF(F391="1 - Rara vez",1,IF(F391="2 - Improbable",2,IF(F391="3 - Posible",3,IF(F391="4 - Probable",4,IF(F391="5 - Casi seguro",5,IF(F391="1 - Baja",6,IF(F391="2 - Media",7,IF(F391="3 - Alta",8,IF(F391="Seleccione",0)))))))))</f>
        <v>8</v>
      </c>
      <c r="H391" s="283" t="s">
        <v>363</v>
      </c>
      <c r="I391" s="35">
        <f>IF(H391="1 -Insignificante",1,IF(H391="2 -Menor",2,IF(H391="3 -Moderado",3,IF(H391="5 -Moderado",6,IF(H391="4 -Mayor",4,IF(H391="10 -Mayor",7,IF(H391="5 -Catastrófico",5,IF(H391="20 -Catastrófico",8,IF(H391="1 - Mínimo/Leve",9,IF(H391="2 - Importante",10,IF(H391="3 - Fuerte",11,IF(H391="Seleccione",0))))))))))))</f>
        <v>10</v>
      </c>
      <c r="J391" s="35">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87"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83" t="s">
        <v>369</v>
      </c>
      <c r="M391" s="65" t="s">
        <v>715</v>
      </c>
      <c r="N391" s="66" t="s">
        <v>376</v>
      </c>
      <c r="O391" s="246" t="str">
        <f t="shared" si="56"/>
        <v>NO APLICA</v>
      </c>
      <c r="P391" s="246" t="str">
        <f t="shared" si="56"/>
        <v>NO APLICA</v>
      </c>
      <c r="Q391" s="283" t="s">
        <v>376</v>
      </c>
      <c r="R391" s="35" t="str">
        <f>IF(Q391="1 - Rara vez",1,IF(Q391="2 - Improbable",2,IF(Q391="3 - Posible",3,IF(Q391="4 - Probable",4,IF(Q391="5 - Casi seguro",5,IF(Q391="1 - Baja",6,IF(Q391="2 - Media",7,IF(Q391="3 - Alta",8,IF(Q391="NO APLICA","",IF(Q391="Seleccione",0))))))))))</f>
        <v/>
      </c>
      <c r="S391" s="283" t="s">
        <v>376</v>
      </c>
      <c r="T391" s="35" t="str">
        <f>IF(S391="1 -Insignificante",1,IF(S391="2 -Menor",2,IF(S391="3 -Moderado",3,IF(S391="4 -Mayor",4,IF(S391="10 -Mayor",7,IF(S391="5 -Catastrófico",5,IF(S391="5 -Moderado",6,IF(S391="20 -Catastrófico",8,IF(S391="1 - Mínimo/Leve",9,IF(S391="2 - Importante",10,IF(S391="3 - Fuerte",11,IF(S391="NO APLICA","",IF(S391="Seleccione",0)))))))))))))</f>
        <v/>
      </c>
      <c r="U391" s="35"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
      </c>
      <c r="V391" s="287"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NO APLICA</v>
      </c>
      <c r="W391" s="80" t="s">
        <v>922</v>
      </c>
      <c r="X391" s="325" t="s">
        <v>417</v>
      </c>
      <c r="Y391" s="326"/>
      <c r="Z391" s="111" t="s">
        <v>923</v>
      </c>
      <c r="AA391" s="369" t="s">
        <v>920</v>
      </c>
    </row>
    <row r="392" spans="1:27" ht="99" customHeight="1" x14ac:dyDescent="0.25">
      <c r="A392" s="279"/>
      <c r="B392" s="372"/>
      <c r="C392" s="284"/>
      <c r="D392" s="80" t="s">
        <v>921</v>
      </c>
      <c r="E392" s="286"/>
      <c r="F392" s="284"/>
      <c r="G392" s="35"/>
      <c r="H392" s="284"/>
      <c r="I392" s="35"/>
      <c r="J392" s="35"/>
      <c r="K392" s="287"/>
      <c r="L392" s="284"/>
      <c r="M392" s="65"/>
      <c r="N392" s="66" t="s">
        <v>376</v>
      </c>
      <c r="O392" s="246" t="str">
        <f t="shared" si="56"/>
        <v>NO APLICA</v>
      </c>
      <c r="P392" s="246" t="str">
        <f t="shared" si="56"/>
        <v>NO APLICA</v>
      </c>
      <c r="Q392" s="284"/>
      <c r="R392" s="35"/>
      <c r="S392" s="284"/>
      <c r="T392" s="35"/>
      <c r="U392" s="35"/>
      <c r="V392" s="287"/>
      <c r="W392" s="130"/>
      <c r="X392" s="130"/>
      <c r="Y392" s="130"/>
      <c r="Z392" s="130"/>
      <c r="AA392" s="369"/>
    </row>
    <row r="393" spans="1:27" x14ac:dyDescent="0.25">
      <c r="A393" s="279"/>
      <c r="B393" s="372"/>
      <c r="C393" s="284"/>
      <c r="D393" s="80"/>
      <c r="E393" s="286"/>
      <c r="F393" s="284"/>
      <c r="G393" s="35"/>
      <c r="H393" s="284"/>
      <c r="I393" s="35"/>
      <c r="J393" s="35"/>
      <c r="K393" s="287"/>
      <c r="L393" s="284"/>
      <c r="M393" s="65"/>
      <c r="N393" s="66" t="s">
        <v>376</v>
      </c>
      <c r="O393" s="246" t="str">
        <f t="shared" si="56"/>
        <v>NO APLICA</v>
      </c>
      <c r="P393" s="246" t="str">
        <f t="shared" si="56"/>
        <v>NO APLICA</v>
      </c>
      <c r="Q393" s="284"/>
      <c r="R393" s="35"/>
      <c r="S393" s="284"/>
      <c r="T393" s="35"/>
      <c r="U393" s="35"/>
      <c r="V393" s="287"/>
      <c r="W393" s="130"/>
      <c r="X393" s="130"/>
      <c r="Y393" s="130"/>
      <c r="Z393" s="130"/>
      <c r="AA393" s="369"/>
    </row>
    <row r="394" spans="1:27" x14ac:dyDescent="0.25">
      <c r="A394" s="279"/>
      <c r="B394" s="372"/>
      <c r="C394" s="284"/>
      <c r="D394" s="80"/>
      <c r="E394" s="286"/>
      <c r="F394" s="284"/>
      <c r="G394" s="35"/>
      <c r="H394" s="284"/>
      <c r="I394" s="35"/>
      <c r="J394" s="35"/>
      <c r="K394" s="287"/>
      <c r="L394" s="284"/>
      <c r="M394" s="65"/>
      <c r="N394" s="66" t="s">
        <v>376</v>
      </c>
      <c r="O394" s="246" t="str">
        <f t="shared" si="56"/>
        <v>NO APLICA</v>
      </c>
      <c r="P394" s="246" t="str">
        <f t="shared" si="56"/>
        <v>NO APLICA</v>
      </c>
      <c r="Q394" s="284"/>
      <c r="R394" s="35"/>
      <c r="S394" s="284"/>
      <c r="T394" s="35"/>
      <c r="U394" s="35"/>
      <c r="V394" s="287"/>
      <c r="W394" s="130"/>
      <c r="X394" s="130"/>
      <c r="Y394" s="130"/>
      <c r="Z394" s="130"/>
      <c r="AA394" s="369"/>
    </row>
    <row r="395" spans="1:27" x14ac:dyDescent="0.25">
      <c r="A395" s="279"/>
      <c r="B395" s="373"/>
      <c r="C395" s="285"/>
      <c r="D395" s="80"/>
      <c r="E395" s="286"/>
      <c r="F395" s="285"/>
      <c r="G395" s="35"/>
      <c r="H395" s="285"/>
      <c r="I395" s="35"/>
      <c r="J395" s="35"/>
      <c r="K395" s="287"/>
      <c r="L395" s="285"/>
      <c r="M395" s="65"/>
      <c r="N395" s="66" t="s">
        <v>376</v>
      </c>
      <c r="O395" s="246" t="str">
        <f t="shared" si="56"/>
        <v>NO APLICA</v>
      </c>
      <c r="P395" s="246" t="str">
        <f t="shared" si="56"/>
        <v>NO APLICA</v>
      </c>
      <c r="Q395" s="285"/>
      <c r="R395" s="35"/>
      <c r="S395" s="285"/>
      <c r="T395" s="35"/>
      <c r="U395" s="35"/>
      <c r="V395" s="287"/>
      <c r="W395" s="130"/>
      <c r="X395" s="130"/>
      <c r="Y395" s="130"/>
      <c r="Z395" s="130"/>
      <c r="AA395" s="369"/>
    </row>
    <row r="396" spans="1:27" ht="63" customHeight="1" x14ac:dyDescent="0.25">
      <c r="A396" s="279">
        <v>76</v>
      </c>
      <c r="B396" s="371" t="s">
        <v>877</v>
      </c>
      <c r="C396" s="283" t="s">
        <v>288</v>
      </c>
      <c r="D396" s="225" t="s">
        <v>1043</v>
      </c>
      <c r="E396" s="280" t="s">
        <v>1044</v>
      </c>
      <c r="F396" s="283" t="s">
        <v>361</v>
      </c>
      <c r="G396" s="35">
        <f>IF(F396="1 - Rara vez",1,IF(F396="2 - Improbable",2,IF(F396="3 - Posible",3,IF(F396="4 - Probable",4,IF(F396="5 - Casi seguro",5,IF(F396="1 - Baja",6,IF(F396="2 - Media",7,IF(F396="3 - Alta",8,IF(F396="Seleccione",0)))))))))</f>
        <v>8</v>
      </c>
      <c r="H396" s="283" t="s">
        <v>364</v>
      </c>
      <c r="I396" s="35">
        <f>IF(H396="1 -Insignificante",1,IF(H396="2 -Menor",2,IF(H396="3 -Moderado",3,IF(H396="5 -Moderado",6,IF(H396="4 -Mayor",4,IF(H396="10 -Mayor",7,IF(H396="5 -Catastrófico",5,IF(H396="20 -Catastrófico",8,IF(H396="1 - Mínimo/Leve",9,IF(H396="2 - Importante",10,IF(H396="3 - Fuerte",11,IF(H396="Seleccione",0))))))))))))</f>
        <v>11</v>
      </c>
      <c r="J396" s="35">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87"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83" t="s">
        <v>369</v>
      </c>
      <c r="M396" s="225" t="s">
        <v>878</v>
      </c>
      <c r="N396" s="66" t="s">
        <v>376</v>
      </c>
      <c r="O396" s="246" t="str">
        <f t="shared" si="56"/>
        <v>NO APLICA</v>
      </c>
      <c r="P396" s="246" t="str">
        <f t="shared" si="56"/>
        <v>NO APLICA</v>
      </c>
      <c r="Q396" s="283" t="s">
        <v>376</v>
      </c>
      <c r="R396" s="35" t="str">
        <f>IF(Q396="1 - Rara vez",1,IF(Q396="2 - Improbable",2,IF(Q396="3 - Posible",3,IF(Q396="4 - Probable",4,IF(Q396="5 - Casi seguro",5,IF(Q396="1 - Baja",6,IF(Q396="2 - Media",7,IF(Q396="3 - Alta",8,IF(Q396="NO APLICA","",IF(Q396="Seleccione",0))))))))))</f>
        <v/>
      </c>
      <c r="S396" s="283" t="s">
        <v>376</v>
      </c>
      <c r="T396" s="35" t="str">
        <f>IF(S396="1 -Insignificante",1,IF(S396="2 -Menor",2,IF(S396="3 -Moderado",3,IF(S396="4 -Mayor",4,IF(S396="10 -Mayor",7,IF(S396="5 -Catastrófico",5,IF(S396="5 -Moderado",6,IF(S396="20 -Catastrófico",8,IF(S396="1 - Mínimo/Leve",9,IF(S396="2 - Importante",10,IF(S396="3 - Fuerte",11,IF(S396="NO APLICA","",IF(S396="Seleccione",0)))))))))))))</f>
        <v/>
      </c>
      <c r="U396" s="35"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
      </c>
      <c r="V396" s="287"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NO APLICA</v>
      </c>
      <c r="W396" s="234" t="s">
        <v>1041</v>
      </c>
      <c r="X396" s="229">
        <v>46056</v>
      </c>
      <c r="Y396" s="229">
        <v>46375</v>
      </c>
      <c r="Z396" s="234" t="s">
        <v>687</v>
      </c>
      <c r="AA396" s="274" t="s">
        <v>1046</v>
      </c>
    </row>
    <row r="397" spans="1:27" ht="77.25" customHeight="1" x14ac:dyDescent="0.25">
      <c r="A397" s="279"/>
      <c r="B397" s="372"/>
      <c r="C397" s="284"/>
      <c r="D397" s="234"/>
      <c r="E397" s="281"/>
      <c r="F397" s="284"/>
      <c r="G397" s="35"/>
      <c r="H397" s="284"/>
      <c r="I397" s="35"/>
      <c r="J397" s="35"/>
      <c r="K397" s="287"/>
      <c r="L397" s="284"/>
      <c r="M397" s="225" t="s">
        <v>1045</v>
      </c>
      <c r="N397" s="66" t="s">
        <v>376</v>
      </c>
      <c r="O397" s="246" t="str">
        <f t="shared" si="56"/>
        <v>NO APLICA</v>
      </c>
      <c r="P397" s="246" t="str">
        <f t="shared" si="56"/>
        <v>NO APLICA</v>
      </c>
      <c r="Q397" s="284"/>
      <c r="R397" s="35"/>
      <c r="S397" s="284"/>
      <c r="T397" s="35"/>
      <c r="U397" s="35"/>
      <c r="V397" s="287"/>
      <c r="W397" s="234" t="s">
        <v>1041</v>
      </c>
      <c r="X397" s="229">
        <v>46148</v>
      </c>
      <c r="Y397" s="229">
        <v>46375</v>
      </c>
      <c r="Z397" s="234" t="s">
        <v>687</v>
      </c>
      <c r="AA397" s="275"/>
    </row>
    <row r="398" spans="1:27" x14ac:dyDescent="0.25">
      <c r="A398" s="279"/>
      <c r="B398" s="372"/>
      <c r="C398" s="284"/>
      <c r="D398" s="234"/>
      <c r="E398" s="281"/>
      <c r="F398" s="284"/>
      <c r="G398" s="35"/>
      <c r="H398" s="284"/>
      <c r="I398" s="35"/>
      <c r="J398" s="35"/>
      <c r="K398" s="287"/>
      <c r="L398" s="284"/>
      <c r="M398" s="65"/>
      <c r="N398" s="66" t="s">
        <v>376</v>
      </c>
      <c r="O398" s="246" t="str">
        <f t="shared" si="56"/>
        <v>NO APLICA</v>
      </c>
      <c r="P398" s="246" t="str">
        <f t="shared" si="56"/>
        <v>NO APLICA</v>
      </c>
      <c r="Q398" s="284"/>
      <c r="R398" s="35"/>
      <c r="S398" s="284"/>
      <c r="T398" s="35"/>
      <c r="U398" s="35"/>
      <c r="V398" s="287"/>
      <c r="W398" s="234"/>
      <c r="X398" s="235"/>
      <c r="Y398" s="235"/>
      <c r="Z398" s="234"/>
      <c r="AA398" s="275"/>
    </row>
    <row r="399" spans="1:27" x14ac:dyDescent="0.25">
      <c r="A399" s="279"/>
      <c r="B399" s="372"/>
      <c r="C399" s="284"/>
      <c r="D399" s="234"/>
      <c r="E399" s="281"/>
      <c r="F399" s="284"/>
      <c r="G399" s="35"/>
      <c r="H399" s="284"/>
      <c r="I399" s="35"/>
      <c r="J399" s="35"/>
      <c r="K399" s="287"/>
      <c r="L399" s="284"/>
      <c r="M399" s="65"/>
      <c r="N399" s="66" t="s">
        <v>376</v>
      </c>
      <c r="O399" s="246" t="str">
        <f t="shared" si="56"/>
        <v>NO APLICA</v>
      </c>
      <c r="P399" s="246" t="str">
        <f t="shared" si="56"/>
        <v>NO APLICA</v>
      </c>
      <c r="Q399" s="284"/>
      <c r="R399" s="35"/>
      <c r="S399" s="284"/>
      <c r="T399" s="35"/>
      <c r="U399" s="35"/>
      <c r="V399" s="287"/>
      <c r="W399" s="234"/>
      <c r="X399" s="235"/>
      <c r="Y399" s="235"/>
      <c r="Z399" s="234"/>
      <c r="AA399" s="275"/>
    </row>
    <row r="400" spans="1:27" ht="16.5" x14ac:dyDescent="0.3">
      <c r="A400" s="279"/>
      <c r="B400" s="373"/>
      <c r="C400" s="285"/>
      <c r="E400" s="282"/>
      <c r="F400" s="285"/>
      <c r="G400" s="35"/>
      <c r="H400" s="285"/>
      <c r="I400" s="35"/>
      <c r="J400" s="35"/>
      <c r="K400" s="287"/>
      <c r="L400" s="285"/>
      <c r="M400" s="65"/>
      <c r="N400" s="66" t="s">
        <v>376</v>
      </c>
      <c r="O400" s="246" t="str">
        <f t="shared" si="56"/>
        <v>NO APLICA</v>
      </c>
      <c r="P400" s="246" t="str">
        <f t="shared" si="56"/>
        <v>NO APLICA</v>
      </c>
      <c r="Q400" s="285"/>
      <c r="R400" s="35"/>
      <c r="S400" s="285"/>
      <c r="T400" s="35"/>
      <c r="U400" s="35"/>
      <c r="V400" s="287"/>
      <c r="W400" s="97"/>
      <c r="X400" s="180"/>
      <c r="Y400" s="180"/>
      <c r="Z400" s="97"/>
      <c r="AA400" s="276"/>
    </row>
    <row r="401" spans="1:27" ht="45.75" customHeight="1" x14ac:dyDescent="0.25">
      <c r="A401" s="279">
        <v>77</v>
      </c>
      <c r="B401" s="371" t="s">
        <v>764</v>
      </c>
      <c r="C401" s="283" t="s">
        <v>288</v>
      </c>
      <c r="D401" s="225" t="s">
        <v>753</v>
      </c>
      <c r="E401" s="286" t="s">
        <v>754</v>
      </c>
      <c r="F401" s="283" t="s">
        <v>360</v>
      </c>
      <c r="G401" s="35">
        <f>IF(F401="1 - Rara vez",1,IF(F401="2 - Improbable",2,IF(F401="3 - Posible",3,IF(F401="4 - Probable",4,IF(F401="5 - Casi seguro",5,IF(F401="1 - Baja",6,IF(F401="2 - Media",7,IF(F401="3 - Alta",8,IF(F401="Seleccione",0)))))))))</f>
        <v>7</v>
      </c>
      <c r="H401" s="283" t="s">
        <v>364</v>
      </c>
      <c r="I401" s="35">
        <f>IF(H401="1 -Insignificante",1,IF(H401="2 -Menor",2,IF(H401="3 -Moderado",3,IF(H401="5 -Moderado",6,IF(H401="4 -Mayor",4,IF(H401="10 -Mayor",7,IF(H401="5 -Catastrófico",5,IF(H401="20 -Catastrófico",8,IF(H401="1 - Mínimo/Leve",9,IF(H401="2 - Importante",10,IF(H401="3 - Fuerte",11,IF(H401="Seleccione",0))))))))))))</f>
        <v>11</v>
      </c>
      <c r="J401" s="35">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46</v>
      </c>
      <c r="K401" s="287"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BENEFICIOSA</v>
      </c>
      <c r="L401" s="283" t="s">
        <v>369</v>
      </c>
      <c r="M401" s="65" t="s">
        <v>925</v>
      </c>
      <c r="N401" s="66" t="s">
        <v>376</v>
      </c>
      <c r="O401" s="246" t="str">
        <f t="shared" si="56"/>
        <v>NO APLICA</v>
      </c>
      <c r="P401" s="246" t="str">
        <f t="shared" si="56"/>
        <v>NO APLICA</v>
      </c>
      <c r="Q401" s="283" t="s">
        <v>376</v>
      </c>
      <c r="R401" s="35" t="str">
        <f>IF(Q401="1 - Rara vez",1,IF(Q401="2 - Improbable",2,IF(Q401="3 - Posible",3,IF(Q401="4 - Probable",4,IF(Q401="5 - Casi seguro",5,IF(Q401="1 - Baja",6,IF(Q401="2 - Media",7,IF(Q401="3 - Alta",8,IF(Q401="NO APLICA","",IF(Q401="Seleccione",0))))))))))</f>
        <v/>
      </c>
      <c r="S401" s="283" t="s">
        <v>376</v>
      </c>
      <c r="T401" s="35" t="str">
        <f>IF(S401="1 -Insignificante",1,IF(S401="2 -Menor",2,IF(S401="3 -Moderado",3,IF(S401="4 -Mayor",4,IF(S401="10 -Mayor",7,IF(S401="5 -Catastrófico",5,IF(S401="5 -Moderado",6,IF(S401="20 -Catastrófico",8,IF(S401="1 - Mínimo/Leve",9,IF(S401="2 - Importante",10,IF(S401="3 - Fuerte",11,IF(S401="NO APLICA","",IF(S401="Seleccione",0)))))))))))))</f>
        <v/>
      </c>
      <c r="U401" s="35"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
      </c>
      <c r="V401" s="287"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NO APLICA</v>
      </c>
      <c r="W401" s="264" t="s">
        <v>484</v>
      </c>
      <c r="X401" s="142">
        <v>46023</v>
      </c>
      <c r="Y401" s="142">
        <v>46387</v>
      </c>
      <c r="Z401" s="264" t="s">
        <v>581</v>
      </c>
      <c r="AA401" s="274" t="s">
        <v>755</v>
      </c>
    </row>
    <row r="402" spans="1:27" x14ac:dyDescent="0.25">
      <c r="A402" s="279"/>
      <c r="B402" s="372"/>
      <c r="C402" s="284"/>
      <c r="D402" s="264"/>
      <c r="E402" s="286"/>
      <c r="F402" s="284"/>
      <c r="G402" s="35"/>
      <c r="H402" s="284"/>
      <c r="I402" s="35"/>
      <c r="J402" s="35"/>
      <c r="K402" s="287"/>
      <c r="L402" s="284"/>
      <c r="M402" s="65"/>
      <c r="N402" s="66" t="s">
        <v>376</v>
      </c>
      <c r="O402" s="246" t="str">
        <f t="shared" si="56"/>
        <v>NO APLICA</v>
      </c>
      <c r="P402" s="246" t="str">
        <f t="shared" si="56"/>
        <v>NO APLICA</v>
      </c>
      <c r="Q402" s="284"/>
      <c r="R402" s="35"/>
      <c r="S402" s="284"/>
      <c r="T402" s="35"/>
      <c r="U402" s="35"/>
      <c r="V402" s="287"/>
      <c r="W402" s="264"/>
      <c r="X402" s="142"/>
      <c r="Y402" s="142"/>
      <c r="Z402" s="264"/>
      <c r="AA402" s="275"/>
    </row>
    <row r="403" spans="1:27" x14ac:dyDescent="0.25">
      <c r="A403" s="279"/>
      <c r="B403" s="372"/>
      <c r="C403" s="284"/>
      <c r="D403" s="264"/>
      <c r="E403" s="286"/>
      <c r="F403" s="284"/>
      <c r="G403" s="35"/>
      <c r="H403" s="284"/>
      <c r="I403" s="35"/>
      <c r="J403" s="35"/>
      <c r="K403" s="287"/>
      <c r="L403" s="284"/>
      <c r="M403" s="65"/>
      <c r="N403" s="66" t="s">
        <v>376</v>
      </c>
      <c r="O403" s="246" t="str">
        <f t="shared" ref="O403:P426" si="57">IF($C$256="Oportunidad","NO APLICA","")</f>
        <v>NO APLICA</v>
      </c>
      <c r="P403" s="246" t="str">
        <f t="shared" si="57"/>
        <v>NO APLICA</v>
      </c>
      <c r="Q403" s="284"/>
      <c r="R403" s="35"/>
      <c r="S403" s="284"/>
      <c r="T403" s="35"/>
      <c r="U403" s="35"/>
      <c r="V403" s="287"/>
      <c r="W403" s="264"/>
      <c r="X403" s="142"/>
      <c r="Y403" s="142"/>
      <c r="Z403" s="264"/>
      <c r="AA403" s="275"/>
    </row>
    <row r="404" spans="1:27" x14ac:dyDescent="0.25">
      <c r="A404" s="279"/>
      <c r="B404" s="372"/>
      <c r="C404" s="284"/>
      <c r="D404" s="264"/>
      <c r="E404" s="286"/>
      <c r="F404" s="284"/>
      <c r="G404" s="35"/>
      <c r="H404" s="284"/>
      <c r="I404" s="35"/>
      <c r="J404" s="35"/>
      <c r="K404" s="287"/>
      <c r="L404" s="284"/>
      <c r="M404" s="65"/>
      <c r="N404" s="66" t="s">
        <v>376</v>
      </c>
      <c r="O404" s="246" t="str">
        <f t="shared" si="57"/>
        <v>NO APLICA</v>
      </c>
      <c r="P404" s="246" t="str">
        <f t="shared" si="57"/>
        <v>NO APLICA</v>
      </c>
      <c r="Q404" s="284"/>
      <c r="R404" s="35"/>
      <c r="S404" s="284"/>
      <c r="T404" s="35"/>
      <c r="U404" s="35"/>
      <c r="V404" s="287"/>
      <c r="W404" s="264"/>
      <c r="X404" s="142"/>
      <c r="Y404" s="142"/>
      <c r="Z404" s="264"/>
      <c r="AA404" s="275"/>
    </row>
    <row r="405" spans="1:27" x14ac:dyDescent="0.25">
      <c r="A405" s="279"/>
      <c r="B405" s="373"/>
      <c r="C405" s="285"/>
      <c r="D405" s="264"/>
      <c r="E405" s="286"/>
      <c r="F405" s="285"/>
      <c r="G405" s="35"/>
      <c r="H405" s="285"/>
      <c r="I405" s="35"/>
      <c r="J405" s="35"/>
      <c r="K405" s="287"/>
      <c r="L405" s="285"/>
      <c r="M405" s="65"/>
      <c r="N405" s="66" t="s">
        <v>376</v>
      </c>
      <c r="O405" s="246" t="str">
        <f t="shared" si="57"/>
        <v>NO APLICA</v>
      </c>
      <c r="P405" s="246" t="str">
        <f t="shared" si="57"/>
        <v>NO APLICA</v>
      </c>
      <c r="Q405" s="285"/>
      <c r="R405" s="35"/>
      <c r="S405" s="285"/>
      <c r="T405" s="35"/>
      <c r="U405" s="35"/>
      <c r="V405" s="287"/>
      <c r="W405" s="264"/>
      <c r="X405" s="142"/>
      <c r="Y405" s="142"/>
      <c r="Z405" s="264"/>
      <c r="AA405" s="276"/>
    </row>
    <row r="406" spans="1:27" ht="25.5" x14ac:dyDescent="0.25">
      <c r="A406" s="279">
        <v>78</v>
      </c>
      <c r="B406" s="379" t="s">
        <v>954</v>
      </c>
      <c r="C406" s="283" t="s">
        <v>288</v>
      </c>
      <c r="D406" s="234" t="s">
        <v>617</v>
      </c>
      <c r="E406" s="274" t="s">
        <v>622</v>
      </c>
      <c r="F406" s="283" t="s">
        <v>361</v>
      </c>
      <c r="G406" s="35">
        <f>IF(F406="1 - Rara vez",1,IF(F406="2 - Improbable",2,IF(F406="3 - Posible",3,IF(F406="4 - Probable",4,IF(F406="5 - Casi seguro",5,IF(F406="1 - Baja",6,IF(F406="2 - Media",7,IF(F406="3 - Alta",8,IF(F406="Seleccione",0)))))))))</f>
        <v>8</v>
      </c>
      <c r="H406" s="283" t="s">
        <v>364</v>
      </c>
      <c r="I406" s="35">
        <f>IF(H406="1 -Insignificante",1,IF(H406="2 -Menor",2,IF(H406="3 -Moderado",3,IF(H406="5 -Moderado",6,IF(H406="4 -Mayor",4,IF(H406="10 -Mayor",7,IF(H406="5 -Catastrófico",5,IF(H406="20 -Catastrófico",8,IF(H406="1 - Mínimo/Leve",9,IF(H406="2 - Importante",10,IF(H406="3 - Fuerte",11,IF(H406="Seleccione",0))))))))))))</f>
        <v>11</v>
      </c>
      <c r="J406" s="35">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87"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83" t="s">
        <v>369</v>
      </c>
      <c r="M406" s="225" t="s">
        <v>623</v>
      </c>
      <c r="N406" s="66" t="s">
        <v>376</v>
      </c>
      <c r="O406" s="246" t="str">
        <f t="shared" si="57"/>
        <v>NO APLICA</v>
      </c>
      <c r="P406" s="246" t="str">
        <f t="shared" si="57"/>
        <v>NO APLICA</v>
      </c>
      <c r="Q406" s="283" t="s">
        <v>376</v>
      </c>
      <c r="R406" s="35" t="str">
        <f>IF(Q406="1 - Rara vez",1,IF(Q406="2 - Improbable",2,IF(Q406="3 - Posible",3,IF(Q406="4 - Probable",4,IF(Q406="5 - Casi seguro",5,IF(Q406="1 - Baja",6,IF(Q406="2 - Media",7,IF(Q406="3 - Alta",8,IF(Q406="NO APLICA","",IF(Q406="Seleccione",0))))))))))</f>
        <v/>
      </c>
      <c r="S406" s="283" t="s">
        <v>376</v>
      </c>
      <c r="T406" s="35" t="str">
        <f>IF(S406="1 -Insignificante",1,IF(S406="2 -Menor",2,IF(S406="3 -Moderado",3,IF(S406="4 -Mayor",4,IF(S406="10 -Mayor",7,IF(S406="5 -Catastrófico",5,IF(S406="5 -Moderado",6,IF(S406="20 -Catastrófico",8,IF(S406="1 - Mínimo/Leve",9,IF(S406="2 - Importante",10,IF(S406="3 - Fuerte",11,IF(S406="NO APLICA","",IF(S406="Seleccione",0)))))))))))))</f>
        <v/>
      </c>
      <c r="U406" s="35"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
      </c>
      <c r="V406" s="287"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NO APLICA</v>
      </c>
      <c r="W406" s="234" t="s">
        <v>396</v>
      </c>
      <c r="X406" s="277" t="s">
        <v>417</v>
      </c>
      <c r="Y406" s="278"/>
      <c r="Z406" s="234" t="s">
        <v>626</v>
      </c>
      <c r="AA406" s="274" t="s">
        <v>955</v>
      </c>
    </row>
    <row r="407" spans="1:27" ht="25.5" x14ac:dyDescent="0.25">
      <c r="A407" s="279"/>
      <c r="B407" s="380"/>
      <c r="C407" s="284"/>
      <c r="D407" s="234" t="s">
        <v>618</v>
      </c>
      <c r="E407" s="275"/>
      <c r="F407" s="284"/>
      <c r="G407" s="35"/>
      <c r="H407" s="284"/>
      <c r="I407" s="35"/>
      <c r="J407" s="35"/>
      <c r="K407" s="287"/>
      <c r="L407" s="284"/>
      <c r="M407" s="225" t="s">
        <v>624</v>
      </c>
      <c r="N407" s="66" t="s">
        <v>376</v>
      </c>
      <c r="O407" s="246" t="str">
        <f t="shared" si="57"/>
        <v>NO APLICA</v>
      </c>
      <c r="P407" s="246" t="str">
        <f t="shared" si="57"/>
        <v>NO APLICA</v>
      </c>
      <c r="Q407" s="284"/>
      <c r="R407" s="35"/>
      <c r="S407" s="284"/>
      <c r="T407" s="35"/>
      <c r="U407" s="35"/>
      <c r="V407" s="287"/>
      <c r="W407" s="225" t="s">
        <v>396</v>
      </c>
      <c r="X407" s="277" t="s">
        <v>417</v>
      </c>
      <c r="Y407" s="278"/>
      <c r="Z407" s="236" t="s">
        <v>627</v>
      </c>
      <c r="AA407" s="275"/>
    </row>
    <row r="408" spans="1:27" ht="69.75" customHeight="1" x14ac:dyDescent="0.25">
      <c r="A408" s="279"/>
      <c r="B408" s="380"/>
      <c r="C408" s="284"/>
      <c r="D408" s="234" t="s">
        <v>619</v>
      </c>
      <c r="E408" s="275"/>
      <c r="F408" s="284"/>
      <c r="G408" s="35"/>
      <c r="H408" s="284"/>
      <c r="I408" s="35"/>
      <c r="J408" s="35"/>
      <c r="K408" s="287"/>
      <c r="L408" s="284"/>
      <c r="M408" s="225" t="s">
        <v>625</v>
      </c>
      <c r="N408" s="66" t="s">
        <v>376</v>
      </c>
      <c r="O408" s="246" t="str">
        <f t="shared" si="57"/>
        <v>NO APLICA</v>
      </c>
      <c r="P408" s="246" t="str">
        <f t="shared" si="57"/>
        <v>NO APLICA</v>
      </c>
      <c r="Q408" s="284"/>
      <c r="R408" s="35"/>
      <c r="S408" s="284"/>
      <c r="T408" s="35"/>
      <c r="U408" s="35"/>
      <c r="V408" s="287"/>
      <c r="W408" s="225" t="s">
        <v>396</v>
      </c>
      <c r="X408" s="277" t="s">
        <v>417</v>
      </c>
      <c r="Y408" s="278"/>
      <c r="Z408" s="236" t="s">
        <v>628</v>
      </c>
      <c r="AA408" s="275"/>
    </row>
    <row r="409" spans="1:27" ht="38.25" x14ac:dyDescent="0.25">
      <c r="A409" s="279"/>
      <c r="B409" s="380"/>
      <c r="C409" s="284"/>
      <c r="D409" s="233" t="s">
        <v>620</v>
      </c>
      <c r="E409" s="275"/>
      <c r="F409" s="284"/>
      <c r="G409" s="35"/>
      <c r="H409" s="284"/>
      <c r="I409" s="35"/>
      <c r="J409" s="35"/>
      <c r="K409" s="287"/>
      <c r="L409" s="284"/>
      <c r="M409" s="65"/>
      <c r="N409" s="66" t="s">
        <v>376</v>
      </c>
      <c r="O409" s="246" t="str">
        <f t="shared" si="57"/>
        <v>NO APLICA</v>
      </c>
      <c r="P409" s="246" t="str">
        <f t="shared" si="57"/>
        <v>NO APLICA</v>
      </c>
      <c r="Q409" s="284"/>
      <c r="R409" s="35"/>
      <c r="S409" s="284"/>
      <c r="T409" s="35"/>
      <c r="U409" s="35"/>
      <c r="V409" s="287"/>
      <c r="W409" s="234"/>
      <c r="X409" s="234"/>
      <c r="Y409" s="234"/>
      <c r="Z409" s="234"/>
      <c r="AA409" s="275"/>
    </row>
    <row r="410" spans="1:27" ht="25.5" x14ac:dyDescent="0.25">
      <c r="A410" s="279"/>
      <c r="B410" s="381"/>
      <c r="C410" s="285"/>
      <c r="D410" s="233" t="s">
        <v>621</v>
      </c>
      <c r="E410" s="276"/>
      <c r="F410" s="285"/>
      <c r="G410" s="35"/>
      <c r="H410" s="285"/>
      <c r="I410" s="35"/>
      <c r="J410" s="35"/>
      <c r="K410" s="287"/>
      <c r="L410" s="285"/>
      <c r="M410" s="65"/>
      <c r="N410" s="66" t="s">
        <v>376</v>
      </c>
      <c r="O410" s="246" t="str">
        <f t="shared" si="57"/>
        <v>NO APLICA</v>
      </c>
      <c r="P410" s="246" t="str">
        <f t="shared" si="57"/>
        <v>NO APLICA</v>
      </c>
      <c r="Q410" s="285"/>
      <c r="R410" s="35"/>
      <c r="S410" s="285"/>
      <c r="T410" s="35"/>
      <c r="U410" s="35"/>
      <c r="V410" s="287"/>
      <c r="W410" s="234"/>
      <c r="X410" s="234"/>
      <c r="Y410" s="234"/>
      <c r="Z410" s="234"/>
      <c r="AA410" s="276"/>
    </row>
    <row r="411" spans="1:27" ht="49.5" customHeight="1" x14ac:dyDescent="0.25">
      <c r="A411" s="279">
        <v>79</v>
      </c>
      <c r="B411" s="371" t="s">
        <v>737</v>
      </c>
      <c r="C411" s="283" t="s">
        <v>288</v>
      </c>
      <c r="D411" s="65" t="s">
        <v>716</v>
      </c>
      <c r="E411" s="286" t="s">
        <v>717</v>
      </c>
      <c r="F411" s="283" t="s">
        <v>361</v>
      </c>
      <c r="G411" s="35">
        <f>IF(F411="1 - Rara vez",1,IF(F411="2 - Improbable",2,IF(F411="3 - Posible",3,IF(F411="4 - Probable",4,IF(F411="5 - Casi seguro",5,IF(F411="1 - Baja",6,IF(F411="2 - Media",7,IF(F411="3 - Alta",8,IF(F411="Seleccione",0)))))))))</f>
        <v>8</v>
      </c>
      <c r="H411" s="283" t="s">
        <v>363</v>
      </c>
      <c r="I411" s="35">
        <f>IF(H411="1 -Insignificante",1,IF(H411="2 -Menor",2,IF(H411="3 -Moderado",3,IF(H411="5 -Moderado",6,IF(H411="4 -Mayor",4,IF(H411="10 -Mayor",7,IF(H411="5 -Catastrófico",5,IF(H411="20 -Catastrófico",8,IF(H411="1 - Mínimo/Leve",9,IF(H411="2 - Importante",10,IF(H411="3 - Fuerte",11,IF(H411="Seleccione",0))))))))))))</f>
        <v>10</v>
      </c>
      <c r="J411" s="35">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87"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83" t="s">
        <v>369</v>
      </c>
      <c r="M411" s="65" t="s">
        <v>718</v>
      </c>
      <c r="N411" s="66" t="s">
        <v>376</v>
      </c>
      <c r="O411" s="246" t="str">
        <f t="shared" si="57"/>
        <v>NO APLICA</v>
      </c>
      <c r="P411" s="246" t="str">
        <f t="shared" si="57"/>
        <v>NO APLICA</v>
      </c>
      <c r="Q411" s="283" t="s">
        <v>376</v>
      </c>
      <c r="R411" s="35" t="str">
        <f>IF(Q411="1 - Rara vez",1,IF(Q411="2 - Improbable",2,IF(Q411="3 - Posible",3,IF(Q411="4 - Probable",4,IF(Q411="5 - Casi seguro",5,IF(Q411="1 - Baja",6,IF(Q411="2 - Media",7,IF(Q411="3 - Alta",8,IF(Q411="NO APLICA","",IF(Q411="Seleccione",0))))))))))</f>
        <v/>
      </c>
      <c r="S411" s="283" t="s">
        <v>376</v>
      </c>
      <c r="T411" s="35" t="str">
        <f>IF(S411="1 -Insignificante",1,IF(S411="2 -Menor",2,IF(S411="3 -Moderado",3,IF(S411="4 -Mayor",4,IF(S411="10 -Mayor",7,IF(S411="5 -Catastrófico",5,IF(S411="5 -Moderado",6,IF(S411="20 -Catastrófico",8,IF(S411="1 - Mínimo/Leve",9,IF(S411="2 - Importante",10,IF(S411="3 - Fuerte",11,IF(S411="NO APLICA","",IF(S411="Seleccione",0)))))))))))))</f>
        <v/>
      </c>
      <c r="U411" s="35"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
      </c>
      <c r="V411" s="287"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NO APLICA</v>
      </c>
      <c r="W411" s="274" t="s">
        <v>779</v>
      </c>
      <c r="X411" s="137">
        <v>46031</v>
      </c>
      <c r="Y411" s="137">
        <v>46387</v>
      </c>
      <c r="Z411" s="80" t="s">
        <v>720</v>
      </c>
      <c r="AA411" s="370" t="s">
        <v>782</v>
      </c>
    </row>
    <row r="412" spans="1:27" ht="44.25" customHeight="1" x14ac:dyDescent="0.25">
      <c r="A412" s="279"/>
      <c r="B412" s="372"/>
      <c r="C412" s="284"/>
      <c r="D412" s="80"/>
      <c r="E412" s="286"/>
      <c r="F412" s="284"/>
      <c r="G412" s="35"/>
      <c r="H412" s="284"/>
      <c r="I412" s="35"/>
      <c r="J412" s="35"/>
      <c r="K412" s="287"/>
      <c r="L412" s="284"/>
      <c r="M412" s="65" t="s">
        <v>719</v>
      </c>
      <c r="N412" s="66" t="s">
        <v>376</v>
      </c>
      <c r="O412" s="246" t="str">
        <f t="shared" si="57"/>
        <v>NO APLICA</v>
      </c>
      <c r="P412" s="246" t="str">
        <f t="shared" si="57"/>
        <v>NO APLICA</v>
      </c>
      <c r="Q412" s="284"/>
      <c r="R412" s="35"/>
      <c r="S412" s="284"/>
      <c r="T412" s="35"/>
      <c r="U412" s="35"/>
      <c r="V412" s="287"/>
      <c r="W412" s="275"/>
      <c r="X412" s="138"/>
      <c r="Y412" s="138"/>
      <c r="Z412" s="80"/>
      <c r="AA412" s="370"/>
    </row>
    <row r="413" spans="1:27" x14ac:dyDescent="0.25">
      <c r="A413" s="279"/>
      <c r="B413" s="372"/>
      <c r="C413" s="284"/>
      <c r="D413" s="80"/>
      <c r="E413" s="286"/>
      <c r="F413" s="284"/>
      <c r="G413" s="35"/>
      <c r="H413" s="284"/>
      <c r="I413" s="35"/>
      <c r="J413" s="35"/>
      <c r="K413" s="287"/>
      <c r="L413" s="284"/>
      <c r="M413" s="65"/>
      <c r="N413" s="66" t="s">
        <v>376</v>
      </c>
      <c r="O413" s="246" t="str">
        <f t="shared" si="57"/>
        <v>NO APLICA</v>
      </c>
      <c r="P413" s="246" t="str">
        <f t="shared" si="57"/>
        <v>NO APLICA</v>
      </c>
      <c r="Q413" s="284"/>
      <c r="R413" s="35"/>
      <c r="S413" s="284"/>
      <c r="T413" s="35"/>
      <c r="U413" s="35"/>
      <c r="V413" s="287"/>
      <c r="W413" s="275"/>
      <c r="X413" s="80"/>
      <c r="Y413" s="80"/>
      <c r="Z413" s="80"/>
      <c r="AA413" s="370"/>
    </row>
    <row r="414" spans="1:27" x14ac:dyDescent="0.25">
      <c r="A414" s="279"/>
      <c r="B414" s="372"/>
      <c r="C414" s="284"/>
      <c r="D414" s="80"/>
      <c r="E414" s="286"/>
      <c r="F414" s="284"/>
      <c r="G414" s="35"/>
      <c r="H414" s="284"/>
      <c r="I414" s="35"/>
      <c r="J414" s="35"/>
      <c r="K414" s="287"/>
      <c r="L414" s="284"/>
      <c r="M414" s="65"/>
      <c r="N414" s="66" t="s">
        <v>376</v>
      </c>
      <c r="O414" s="246" t="str">
        <f t="shared" si="57"/>
        <v>NO APLICA</v>
      </c>
      <c r="P414" s="246" t="str">
        <f t="shared" si="57"/>
        <v>NO APLICA</v>
      </c>
      <c r="Q414" s="284"/>
      <c r="R414" s="35"/>
      <c r="S414" s="284"/>
      <c r="T414" s="35"/>
      <c r="U414" s="35"/>
      <c r="V414" s="287"/>
      <c r="W414" s="275"/>
      <c r="X414" s="80"/>
      <c r="Y414" s="80"/>
      <c r="Z414" s="80"/>
      <c r="AA414" s="370"/>
    </row>
    <row r="415" spans="1:27" x14ac:dyDescent="0.25">
      <c r="A415" s="279"/>
      <c r="B415" s="373"/>
      <c r="C415" s="285"/>
      <c r="D415" s="80"/>
      <c r="E415" s="286"/>
      <c r="F415" s="285"/>
      <c r="G415" s="35"/>
      <c r="H415" s="285"/>
      <c r="I415" s="35"/>
      <c r="J415" s="35"/>
      <c r="K415" s="287"/>
      <c r="L415" s="285"/>
      <c r="M415" s="65"/>
      <c r="N415" s="66" t="s">
        <v>376</v>
      </c>
      <c r="O415" s="246" t="str">
        <f t="shared" si="57"/>
        <v>NO APLICA</v>
      </c>
      <c r="P415" s="246" t="str">
        <f t="shared" si="57"/>
        <v>NO APLICA</v>
      </c>
      <c r="Q415" s="285"/>
      <c r="R415" s="35"/>
      <c r="S415" s="285"/>
      <c r="T415" s="35"/>
      <c r="U415" s="35"/>
      <c r="V415" s="287"/>
      <c r="W415" s="276"/>
      <c r="X415" s="80"/>
      <c r="Y415" s="80"/>
      <c r="Z415" s="80"/>
      <c r="AA415" s="370"/>
    </row>
    <row r="416" spans="1:27" ht="66" customHeight="1" x14ac:dyDescent="0.25">
      <c r="A416" s="279">
        <v>80</v>
      </c>
      <c r="B416" s="371" t="s">
        <v>762</v>
      </c>
      <c r="C416" s="283" t="s">
        <v>288</v>
      </c>
      <c r="D416" s="65" t="s">
        <v>924</v>
      </c>
      <c r="E416" s="286" t="s">
        <v>742</v>
      </c>
      <c r="F416" s="283" t="s">
        <v>361</v>
      </c>
      <c r="G416" s="35">
        <f t="shared" ref="G416" si="58">IF(F416="1 - Rara vez",1,IF(F416="2 - Improbable",2,IF(F416="3 - Posible",3,IF(F416="4 - Probable",4,IF(F416="5 - Casi seguro",5,IF(F416="1 - Baja",6,IF(F416="2 - Media",7,IF(F416="3 - Alta",8,IF(F416="Seleccione",0)))))))))</f>
        <v>8</v>
      </c>
      <c r="H416" s="283" t="s">
        <v>364</v>
      </c>
      <c r="I416" s="35">
        <f t="shared" ref="I416" si="59">IF(H416="1 -Insignificante",1,IF(H416="2 -Menor",2,IF(H416="3 -Moderado",3,IF(H416="5 -Moderado",6,IF(H416="4 -Mayor",4,IF(H416="10 -Mayor",7,IF(H416="5 -Catastrófico",5,IF(H416="20 -Catastrófico",8,IF(H416="1 - Mínimo/Leve",9,IF(H416="2 - Importante",10,IF(H416="3 - Fuerte",11,IF(H416="Seleccione",0))))))))))))</f>
        <v>11</v>
      </c>
      <c r="J416" s="35">
        <f t="shared" ref="J416" si="60">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287"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283" t="s">
        <v>369</v>
      </c>
      <c r="M416" s="65" t="s">
        <v>743</v>
      </c>
      <c r="N416" s="66" t="s">
        <v>376</v>
      </c>
      <c r="O416" s="246" t="str">
        <f t="shared" si="57"/>
        <v>NO APLICA</v>
      </c>
      <c r="P416" s="246" t="str">
        <f t="shared" si="57"/>
        <v>NO APLICA</v>
      </c>
      <c r="Q416" s="283" t="s">
        <v>376</v>
      </c>
      <c r="R416" s="35" t="str">
        <f t="shared" ref="R416" si="61">IF(Q416="1 - Rara vez",1,IF(Q416="2 - Improbable",2,IF(Q416="3 - Posible",3,IF(Q416="4 - Probable",4,IF(Q416="5 - Casi seguro",5,IF(Q416="1 - Baja",6,IF(Q416="2 - Media",7,IF(Q416="3 - Alta",8,IF(Q416="NO APLICA","",IF(Q416="Seleccione",0))))))))))</f>
        <v/>
      </c>
      <c r="S416" s="283" t="s">
        <v>376</v>
      </c>
      <c r="T416" s="35" t="str">
        <f t="shared" ref="T416" si="62">IF(S416="1 -Insignificante",1,IF(S416="2 -Menor",2,IF(S416="3 -Moderado",3,IF(S416="4 -Mayor",4,IF(S416="10 -Mayor",7,IF(S416="5 -Catastrófico",5,IF(S416="5 -Moderado",6,IF(S416="20 -Catastrófico",8,IF(S416="1 - Mínimo/Leve",9,IF(S416="2 - Importante",10,IF(S416="3 - Fuerte",11,IF(S416="NO APLICA","",IF(S416="Seleccione",0)))))))))))))</f>
        <v/>
      </c>
      <c r="U416" s="35" t="str">
        <f t="shared" ref="U416" si="63">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
      </c>
      <c r="V416" s="287"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NO APLICA</v>
      </c>
      <c r="W416" s="129" t="s">
        <v>484</v>
      </c>
      <c r="X416" s="142">
        <v>46023</v>
      </c>
      <c r="Y416" s="142">
        <v>46357</v>
      </c>
      <c r="Z416" s="139" t="s">
        <v>581</v>
      </c>
      <c r="AA416" s="274" t="s">
        <v>1006</v>
      </c>
    </row>
    <row r="417" spans="1:27" ht="68.25" customHeight="1" x14ac:dyDescent="0.25">
      <c r="A417" s="279"/>
      <c r="B417" s="372"/>
      <c r="C417" s="284"/>
      <c r="D417" s="80"/>
      <c r="E417" s="286"/>
      <c r="F417" s="284"/>
      <c r="G417" s="35"/>
      <c r="H417" s="284"/>
      <c r="I417" s="35"/>
      <c r="J417" s="35"/>
      <c r="K417" s="287"/>
      <c r="L417" s="284"/>
      <c r="M417" s="65" t="s">
        <v>744</v>
      </c>
      <c r="N417" s="66" t="s">
        <v>376</v>
      </c>
      <c r="O417" s="246" t="str">
        <f t="shared" si="57"/>
        <v>NO APLICA</v>
      </c>
      <c r="P417" s="246" t="str">
        <f t="shared" si="57"/>
        <v>NO APLICA</v>
      </c>
      <c r="Q417" s="284"/>
      <c r="R417" s="35"/>
      <c r="S417" s="284"/>
      <c r="T417" s="35"/>
      <c r="U417" s="35"/>
      <c r="V417" s="287"/>
      <c r="W417" s="129" t="s">
        <v>484</v>
      </c>
      <c r="X417" s="142">
        <v>46023</v>
      </c>
      <c r="Y417" s="142">
        <v>46357</v>
      </c>
      <c r="Z417" s="139" t="s">
        <v>581</v>
      </c>
      <c r="AA417" s="275"/>
    </row>
    <row r="418" spans="1:27" x14ac:dyDescent="0.25">
      <c r="A418" s="279"/>
      <c r="B418" s="372"/>
      <c r="C418" s="284"/>
      <c r="D418" s="80"/>
      <c r="E418" s="286"/>
      <c r="F418" s="284"/>
      <c r="G418" s="35"/>
      <c r="H418" s="284"/>
      <c r="I418" s="35"/>
      <c r="J418" s="35"/>
      <c r="K418" s="287"/>
      <c r="L418" s="284"/>
      <c r="M418" s="65"/>
      <c r="N418" s="66" t="s">
        <v>376</v>
      </c>
      <c r="O418" s="246" t="str">
        <f t="shared" si="57"/>
        <v>NO APLICA</v>
      </c>
      <c r="P418" s="246" t="str">
        <f t="shared" si="57"/>
        <v>NO APLICA</v>
      </c>
      <c r="Q418" s="284"/>
      <c r="R418" s="35"/>
      <c r="S418" s="284"/>
      <c r="T418" s="35"/>
      <c r="U418" s="35"/>
      <c r="V418" s="287"/>
      <c r="W418" s="65"/>
      <c r="X418" s="80"/>
      <c r="Y418" s="80"/>
      <c r="Z418" s="80"/>
      <c r="AA418" s="275"/>
    </row>
    <row r="419" spans="1:27" x14ac:dyDescent="0.25">
      <c r="A419" s="279"/>
      <c r="B419" s="372"/>
      <c r="C419" s="284"/>
      <c r="D419" s="80"/>
      <c r="E419" s="286"/>
      <c r="F419" s="284"/>
      <c r="G419" s="35"/>
      <c r="H419" s="284"/>
      <c r="I419" s="35"/>
      <c r="J419" s="35"/>
      <c r="K419" s="287"/>
      <c r="L419" s="284"/>
      <c r="M419" s="65"/>
      <c r="N419" s="66" t="s">
        <v>376</v>
      </c>
      <c r="O419" s="246" t="str">
        <f t="shared" si="57"/>
        <v>NO APLICA</v>
      </c>
      <c r="P419" s="246" t="str">
        <f t="shared" si="57"/>
        <v>NO APLICA</v>
      </c>
      <c r="Q419" s="284"/>
      <c r="R419" s="35"/>
      <c r="S419" s="284"/>
      <c r="T419" s="35"/>
      <c r="U419" s="35"/>
      <c r="V419" s="287"/>
      <c r="W419" s="65"/>
      <c r="X419" s="80"/>
      <c r="Y419" s="80"/>
      <c r="Z419" s="80"/>
      <c r="AA419" s="275"/>
    </row>
    <row r="420" spans="1:27" x14ac:dyDescent="0.25">
      <c r="A420" s="279"/>
      <c r="B420" s="373"/>
      <c r="C420" s="285"/>
      <c r="D420" s="80"/>
      <c r="E420" s="286"/>
      <c r="F420" s="285"/>
      <c r="G420" s="35"/>
      <c r="H420" s="285"/>
      <c r="I420" s="35"/>
      <c r="J420" s="35"/>
      <c r="K420" s="287"/>
      <c r="L420" s="285"/>
      <c r="M420" s="65"/>
      <c r="N420" s="66" t="s">
        <v>376</v>
      </c>
      <c r="O420" s="246" t="str">
        <f t="shared" si="57"/>
        <v>NO APLICA</v>
      </c>
      <c r="P420" s="246" t="str">
        <f t="shared" si="57"/>
        <v>NO APLICA</v>
      </c>
      <c r="Q420" s="285"/>
      <c r="R420" s="35"/>
      <c r="S420" s="285"/>
      <c r="T420" s="35"/>
      <c r="U420" s="35"/>
      <c r="V420" s="287"/>
      <c r="W420" s="65"/>
      <c r="X420" s="80"/>
      <c r="Y420" s="80"/>
      <c r="Z420" s="80"/>
      <c r="AA420" s="276"/>
    </row>
    <row r="421" spans="1:27" ht="105" customHeight="1" x14ac:dyDescent="0.25">
      <c r="A421" s="279">
        <v>81</v>
      </c>
      <c r="B421" s="371" t="s">
        <v>763</v>
      </c>
      <c r="C421" s="283" t="s">
        <v>288</v>
      </c>
      <c r="D421" s="65" t="s">
        <v>745</v>
      </c>
      <c r="E421" s="286" t="s">
        <v>742</v>
      </c>
      <c r="F421" s="283" t="s">
        <v>361</v>
      </c>
      <c r="G421" s="35">
        <f t="shared" ref="G421" si="64">IF(F421="1 - Rara vez",1,IF(F421="2 - Improbable",2,IF(F421="3 - Posible",3,IF(F421="4 - Probable",4,IF(F421="5 - Casi seguro",5,IF(F421="1 - Baja",6,IF(F421="2 - Media",7,IF(F421="3 - Alta",8,IF(F421="Seleccione",0)))))))))</f>
        <v>8</v>
      </c>
      <c r="H421" s="283" t="s">
        <v>364</v>
      </c>
      <c r="I421" s="35">
        <f t="shared" ref="I421" si="65">IF(H421="1 -Insignificante",1,IF(H421="2 -Menor",2,IF(H421="3 -Moderado",3,IF(H421="5 -Moderado",6,IF(H421="4 -Mayor",4,IF(H421="10 -Mayor",7,IF(H421="5 -Catastrófico",5,IF(H421="20 -Catastrófico",8,IF(H421="1 - Mínimo/Leve",9,IF(H421="2 - Importante",10,IF(H421="3 - Fuerte",11,IF(H421="Seleccione",0))))))))))))</f>
        <v>11</v>
      </c>
      <c r="J421" s="35">
        <f t="shared" ref="J421" si="66">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287"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283" t="s">
        <v>369</v>
      </c>
      <c r="M421" s="65" t="s">
        <v>748</v>
      </c>
      <c r="N421" s="66" t="s">
        <v>376</v>
      </c>
      <c r="O421" s="246" t="str">
        <f t="shared" si="57"/>
        <v>NO APLICA</v>
      </c>
      <c r="P421" s="246" t="str">
        <f t="shared" si="57"/>
        <v>NO APLICA</v>
      </c>
      <c r="Q421" s="283" t="s">
        <v>376</v>
      </c>
      <c r="R421" s="35" t="str">
        <f t="shared" ref="R421" si="67">IF(Q421="1 - Rara vez",1,IF(Q421="2 - Improbable",2,IF(Q421="3 - Posible",3,IF(Q421="4 - Probable",4,IF(Q421="5 - Casi seguro",5,IF(Q421="1 - Baja",6,IF(Q421="2 - Media",7,IF(Q421="3 - Alta",8,IF(Q421="NO APLICA","",IF(Q421="Seleccione",0))))))))))</f>
        <v/>
      </c>
      <c r="S421" s="283" t="s">
        <v>376</v>
      </c>
      <c r="T421" s="35" t="str">
        <f t="shared" ref="T421" si="68">IF(S421="1 -Insignificante",1,IF(S421="2 -Menor",2,IF(S421="3 -Moderado",3,IF(S421="4 -Mayor",4,IF(S421="10 -Mayor",7,IF(S421="5 -Catastrófico",5,IF(S421="5 -Moderado",6,IF(S421="20 -Catastrófico",8,IF(S421="1 - Mínimo/Leve",9,IF(S421="2 - Importante",10,IF(S421="3 - Fuerte",11,IF(S421="NO APLICA","",IF(S421="Seleccione",0)))))))))))))</f>
        <v/>
      </c>
      <c r="U421" s="35" t="str">
        <f t="shared" ref="U421" si="69">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
      </c>
      <c r="V421" s="287"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NO APLICA</v>
      </c>
      <c r="W421" s="80" t="s">
        <v>484</v>
      </c>
      <c r="X421" s="142">
        <v>46023</v>
      </c>
      <c r="Y421" s="142">
        <v>46357</v>
      </c>
      <c r="Z421" s="80" t="s">
        <v>751</v>
      </c>
      <c r="AA421" s="274" t="s">
        <v>765</v>
      </c>
    </row>
    <row r="422" spans="1:27" ht="53.25" customHeight="1" x14ac:dyDescent="0.25">
      <c r="A422" s="279"/>
      <c r="B422" s="372"/>
      <c r="C422" s="284"/>
      <c r="D422" s="80" t="s">
        <v>746</v>
      </c>
      <c r="E422" s="286"/>
      <c r="F422" s="284"/>
      <c r="G422" s="35"/>
      <c r="H422" s="284"/>
      <c r="I422" s="35"/>
      <c r="J422" s="35"/>
      <c r="K422" s="287"/>
      <c r="L422" s="284"/>
      <c r="M422" s="65" t="s">
        <v>749</v>
      </c>
      <c r="N422" s="66" t="s">
        <v>376</v>
      </c>
      <c r="O422" s="246" t="str">
        <f t="shared" si="57"/>
        <v>NO APLICA</v>
      </c>
      <c r="P422" s="246" t="str">
        <f t="shared" si="57"/>
        <v>NO APLICA</v>
      </c>
      <c r="Q422" s="284"/>
      <c r="R422" s="35"/>
      <c r="S422" s="284"/>
      <c r="T422" s="35"/>
      <c r="U422" s="35"/>
      <c r="V422" s="287"/>
      <c r="W422" s="80" t="s">
        <v>484</v>
      </c>
      <c r="X422" s="142">
        <v>46023</v>
      </c>
      <c r="Y422" s="142">
        <v>46357</v>
      </c>
      <c r="Z422" s="80" t="s">
        <v>581</v>
      </c>
      <c r="AA422" s="275"/>
    </row>
    <row r="423" spans="1:27" ht="55.5" customHeight="1" x14ac:dyDescent="0.25">
      <c r="A423" s="279"/>
      <c r="B423" s="372"/>
      <c r="C423" s="284"/>
      <c r="D423" s="80" t="s">
        <v>747</v>
      </c>
      <c r="E423" s="286"/>
      <c r="F423" s="284"/>
      <c r="G423" s="35"/>
      <c r="H423" s="284"/>
      <c r="I423" s="35"/>
      <c r="J423" s="35"/>
      <c r="K423" s="287"/>
      <c r="L423" s="284"/>
      <c r="M423" s="65" t="s">
        <v>750</v>
      </c>
      <c r="N423" s="66" t="s">
        <v>376</v>
      </c>
      <c r="O423" s="246" t="str">
        <f t="shared" si="57"/>
        <v>NO APLICA</v>
      </c>
      <c r="P423" s="246" t="str">
        <f t="shared" si="57"/>
        <v>NO APLICA</v>
      </c>
      <c r="Q423" s="284"/>
      <c r="R423" s="35"/>
      <c r="S423" s="284"/>
      <c r="T423" s="35"/>
      <c r="U423" s="35"/>
      <c r="V423" s="287"/>
      <c r="W423" s="80" t="s">
        <v>484</v>
      </c>
      <c r="X423" s="142">
        <v>46023</v>
      </c>
      <c r="Y423" s="142">
        <v>46357</v>
      </c>
      <c r="Z423" s="80" t="s">
        <v>752</v>
      </c>
      <c r="AA423" s="275"/>
    </row>
    <row r="424" spans="1:27" x14ac:dyDescent="0.25">
      <c r="A424" s="279"/>
      <c r="B424" s="372"/>
      <c r="C424" s="284"/>
      <c r="D424" s="80"/>
      <c r="E424" s="286"/>
      <c r="F424" s="284"/>
      <c r="G424" s="35"/>
      <c r="H424" s="284"/>
      <c r="I424" s="35"/>
      <c r="J424" s="35"/>
      <c r="K424" s="287"/>
      <c r="L424" s="284"/>
      <c r="M424" s="65"/>
      <c r="N424" s="66" t="s">
        <v>376</v>
      </c>
      <c r="O424" s="246" t="str">
        <f t="shared" si="57"/>
        <v>NO APLICA</v>
      </c>
      <c r="P424" s="246" t="str">
        <f t="shared" si="57"/>
        <v>NO APLICA</v>
      </c>
      <c r="Q424" s="284"/>
      <c r="R424" s="35"/>
      <c r="S424" s="284"/>
      <c r="T424" s="35"/>
      <c r="U424" s="35"/>
      <c r="V424" s="287"/>
      <c r="W424" s="80"/>
      <c r="X424" s="80"/>
      <c r="Y424" s="80"/>
      <c r="Z424" s="80"/>
      <c r="AA424" s="275"/>
    </row>
    <row r="425" spans="1:27" x14ac:dyDescent="0.25">
      <c r="A425" s="279"/>
      <c r="B425" s="373"/>
      <c r="C425" s="285"/>
      <c r="D425" s="80"/>
      <c r="E425" s="286"/>
      <c r="F425" s="285"/>
      <c r="G425" s="35"/>
      <c r="H425" s="285"/>
      <c r="I425" s="35"/>
      <c r="J425" s="35"/>
      <c r="K425" s="287"/>
      <c r="L425" s="285"/>
      <c r="M425" s="65"/>
      <c r="N425" s="66" t="s">
        <v>376</v>
      </c>
      <c r="O425" s="246" t="str">
        <f t="shared" si="57"/>
        <v>NO APLICA</v>
      </c>
      <c r="P425" s="246" t="str">
        <f t="shared" si="57"/>
        <v>NO APLICA</v>
      </c>
      <c r="Q425" s="285"/>
      <c r="R425" s="35"/>
      <c r="S425" s="285"/>
      <c r="T425" s="35"/>
      <c r="U425" s="35"/>
      <c r="V425" s="287"/>
      <c r="W425" s="80"/>
      <c r="X425" s="80"/>
      <c r="Y425" s="80"/>
      <c r="Z425" s="80"/>
      <c r="AA425" s="276"/>
    </row>
    <row r="426" spans="1:27" ht="132.75" customHeight="1" x14ac:dyDescent="0.25">
      <c r="A426" s="279">
        <v>82</v>
      </c>
      <c r="B426" s="371" t="s">
        <v>1252</v>
      </c>
      <c r="C426" s="283" t="s">
        <v>288</v>
      </c>
      <c r="D426" s="264" t="s">
        <v>1220</v>
      </c>
      <c r="E426" s="286" t="s">
        <v>1071</v>
      </c>
      <c r="F426" s="283" t="s">
        <v>361</v>
      </c>
      <c r="G426" s="35">
        <f t="shared" ref="G426" si="70">IF(F426="1 - Rara vez",1,IF(F426="2 - Improbable",2,IF(F426="3 - Posible",3,IF(F426="4 - Probable",4,IF(F426="5 - Casi seguro",5,IF(F426="1 - Baja",6,IF(F426="2 - Media",7,IF(F426="3 - Alta",8,IF(F426="Seleccione",0)))))))))</f>
        <v>8</v>
      </c>
      <c r="H426" s="283" t="s">
        <v>364</v>
      </c>
      <c r="I426" s="35">
        <f t="shared" ref="I426" si="71">IF(H426="1 -Insignificante",1,IF(H426="2 -Menor",2,IF(H426="3 -Moderado",3,IF(H426="5 -Moderado",6,IF(H426="4 -Mayor",4,IF(H426="10 -Mayor",7,IF(H426="5 -Catastrófico",5,IF(H426="20 -Catastrófico",8,IF(H426="1 - Mínimo/Leve",9,IF(H426="2 - Importante",10,IF(H426="3 - Fuerte",11,IF(H426="Seleccione",0))))))))))))</f>
        <v>11</v>
      </c>
      <c r="J426" s="35">
        <f t="shared" ref="J426" si="72">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49</v>
      </c>
      <c r="K426" s="287"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MUY BENEFICIOSA</v>
      </c>
      <c r="L426" s="283" t="s">
        <v>369</v>
      </c>
      <c r="M426" s="65" t="s">
        <v>1221</v>
      </c>
      <c r="N426" s="66" t="s">
        <v>376</v>
      </c>
      <c r="O426" s="265" t="str">
        <f t="shared" si="57"/>
        <v>NO APLICA</v>
      </c>
      <c r="P426" s="265" t="str">
        <f t="shared" si="57"/>
        <v>NO APLICA</v>
      </c>
      <c r="Q426" s="283" t="s">
        <v>376</v>
      </c>
      <c r="R426" s="35" t="str">
        <f t="shared" ref="R426" si="73">IF(Q426="1 - Rara vez",1,IF(Q426="2 - Improbable",2,IF(Q426="3 - Posible",3,IF(Q426="4 - Probable",4,IF(Q426="5 - Casi seguro",5,IF(Q426="1 - Baja",6,IF(Q426="2 - Media",7,IF(Q426="3 - Alta",8,IF(Q426="NO APLICA","",IF(Q426="Seleccione",0))))))))))</f>
        <v/>
      </c>
      <c r="S426" s="283" t="s">
        <v>218</v>
      </c>
      <c r="T426" s="35">
        <f t="shared" ref="T426" si="74">IF(S426="1 -Insignificante",1,IF(S426="2 -Menor",2,IF(S426="3 -Moderado",3,IF(S426="4 -Mayor",4,IF(S426="10 -Mayor",7,IF(S426="5 -Catastrófico",5,IF(S426="5 -Moderado",6,IF(S426="20 -Catastrófico",8,IF(S426="1 - Mínimo/Leve",9,IF(S426="2 - Importante",10,IF(S426="3 - Fuerte",11,IF(S426="NO APLICA","",IF(S426="Seleccione",0)))))))))))))</f>
        <v>0</v>
      </c>
      <c r="U426" s="35" t="str">
        <f t="shared" ref="U426" si="75">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287"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225" t="s">
        <v>1222</v>
      </c>
      <c r="X426" s="266" t="s">
        <v>417</v>
      </c>
      <c r="Y426" s="266" t="s">
        <v>449</v>
      </c>
      <c r="Z426" s="264" t="s">
        <v>1072</v>
      </c>
      <c r="AA426" s="274" t="s">
        <v>1223</v>
      </c>
    </row>
    <row r="427" spans="1:27" x14ac:dyDescent="0.25">
      <c r="A427" s="279"/>
      <c r="B427" s="372"/>
      <c r="C427" s="284"/>
      <c r="D427" s="225"/>
      <c r="E427" s="286"/>
      <c r="F427" s="284"/>
      <c r="G427" s="35"/>
      <c r="H427" s="284"/>
      <c r="I427" s="35"/>
      <c r="J427" s="35"/>
      <c r="K427" s="287"/>
      <c r="L427" s="284"/>
      <c r="M427" s="65"/>
      <c r="N427" s="66" t="s">
        <v>376</v>
      </c>
      <c r="O427" s="265" t="str">
        <f t="shared" ref="O427:P430" si="76">IF($C$256="Oportunidad","NO APLICA","")</f>
        <v>NO APLICA</v>
      </c>
      <c r="P427" s="265" t="str">
        <f t="shared" si="76"/>
        <v>NO APLICA</v>
      </c>
      <c r="Q427" s="284"/>
      <c r="R427" s="35"/>
      <c r="S427" s="284"/>
      <c r="T427" s="35"/>
      <c r="U427" s="35"/>
      <c r="V427" s="287"/>
      <c r="W427" s="225"/>
      <c r="X427" s="266"/>
      <c r="Y427" s="266"/>
      <c r="Z427" s="264"/>
      <c r="AA427" s="275"/>
    </row>
    <row r="428" spans="1:27" x14ac:dyDescent="0.25">
      <c r="A428" s="279"/>
      <c r="B428" s="372"/>
      <c r="C428" s="284"/>
      <c r="D428" s="225"/>
      <c r="E428" s="286"/>
      <c r="F428" s="284"/>
      <c r="G428" s="35"/>
      <c r="H428" s="284"/>
      <c r="I428" s="35"/>
      <c r="J428" s="35"/>
      <c r="K428" s="287"/>
      <c r="L428" s="284"/>
      <c r="M428" s="65"/>
      <c r="N428" s="66" t="s">
        <v>376</v>
      </c>
      <c r="O428" s="265" t="str">
        <f t="shared" si="76"/>
        <v>NO APLICA</v>
      </c>
      <c r="P428" s="265" t="str">
        <f t="shared" si="76"/>
        <v>NO APLICA</v>
      </c>
      <c r="Q428" s="284"/>
      <c r="R428" s="35"/>
      <c r="S428" s="284"/>
      <c r="T428" s="35"/>
      <c r="U428" s="35"/>
      <c r="V428" s="287"/>
      <c r="W428" s="225"/>
      <c r="X428" s="184"/>
      <c r="Y428" s="185"/>
      <c r="Z428" s="225"/>
      <c r="AA428" s="275"/>
    </row>
    <row r="429" spans="1:27" x14ac:dyDescent="0.25">
      <c r="A429" s="279"/>
      <c r="B429" s="372"/>
      <c r="C429" s="284"/>
      <c r="D429" s="225"/>
      <c r="E429" s="286"/>
      <c r="F429" s="284"/>
      <c r="G429" s="35"/>
      <c r="H429" s="284"/>
      <c r="I429" s="35"/>
      <c r="J429" s="35"/>
      <c r="K429" s="287"/>
      <c r="L429" s="284"/>
      <c r="M429" s="65"/>
      <c r="N429" s="66" t="s">
        <v>376</v>
      </c>
      <c r="O429" s="265" t="str">
        <f t="shared" si="76"/>
        <v>NO APLICA</v>
      </c>
      <c r="P429" s="265" t="str">
        <f t="shared" si="76"/>
        <v>NO APLICA</v>
      </c>
      <c r="Q429" s="284"/>
      <c r="R429" s="35"/>
      <c r="S429" s="284"/>
      <c r="T429" s="35"/>
      <c r="U429" s="35"/>
      <c r="V429" s="287"/>
      <c r="W429" s="225"/>
      <c r="X429" s="229"/>
      <c r="Y429" s="229"/>
      <c r="Z429" s="225"/>
      <c r="AA429" s="275"/>
    </row>
    <row r="430" spans="1:27" x14ac:dyDescent="0.25">
      <c r="A430" s="279"/>
      <c r="B430" s="373"/>
      <c r="C430" s="285"/>
      <c r="D430" s="225"/>
      <c r="E430" s="286"/>
      <c r="F430" s="285"/>
      <c r="G430" s="35"/>
      <c r="H430" s="285"/>
      <c r="I430" s="35"/>
      <c r="J430" s="35"/>
      <c r="K430" s="287"/>
      <c r="L430" s="285"/>
      <c r="M430" s="65"/>
      <c r="N430" s="66" t="s">
        <v>376</v>
      </c>
      <c r="O430" s="265" t="str">
        <f t="shared" si="76"/>
        <v>NO APLICA</v>
      </c>
      <c r="P430" s="265" t="str">
        <f t="shared" si="76"/>
        <v>NO APLICA</v>
      </c>
      <c r="Q430" s="285"/>
      <c r="R430" s="35"/>
      <c r="S430" s="285"/>
      <c r="T430" s="35"/>
      <c r="U430" s="35"/>
      <c r="V430" s="287"/>
      <c r="W430" s="225"/>
      <c r="X430" s="229"/>
      <c r="Y430" s="229"/>
      <c r="Z430" s="225"/>
      <c r="AA430" s="276"/>
    </row>
    <row r="431" spans="1:27" x14ac:dyDescent="0.25">
      <c r="A431" s="279">
        <v>83</v>
      </c>
      <c r="B431" s="371"/>
      <c r="C431" s="283" t="s">
        <v>218</v>
      </c>
      <c r="D431" s="65"/>
      <c r="E431" s="280"/>
      <c r="F431" s="283" t="s">
        <v>218</v>
      </c>
      <c r="G431" s="35">
        <f t="shared" ref="G431" si="77">IF(F431="1 - Rara vez",1,IF(F431="2 - Improbable",2,IF(F431="3 - Posible",3,IF(F431="4 - Probable",4,IF(F431="5 - Casi seguro",5,IF(F431="1 - Baja",6,IF(F431="2 - Media",7,IF(F431="3 - Alta",8,IF(F431="Seleccione",0)))))))))</f>
        <v>0</v>
      </c>
      <c r="H431" s="283" t="s">
        <v>218</v>
      </c>
      <c r="I431" s="35">
        <f t="shared" ref="I431" si="78">IF(H431="1 -Insignificante",1,IF(H431="2 -Menor",2,IF(H431="3 -Moderado",3,IF(H431="5 -Moderado",6,IF(H431="4 -Mayor",4,IF(H431="10 -Mayor",7,IF(H431="5 -Catastrófico",5,IF(H431="20 -Catastrófico",8,IF(H431="1 - Mínimo/Leve",9,IF(H431="2 - Importante",10,IF(H431="3 - Fuerte",11,IF(H431="Seleccione",0))))))))))))</f>
        <v>0</v>
      </c>
      <c r="J431" s="35" t="str">
        <f t="shared" ref="J431" si="79">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Seleccione</v>
      </c>
      <c r="K431" s="287"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Sin Zona</v>
      </c>
      <c r="L431" s="283" t="s">
        <v>318</v>
      </c>
      <c r="M431" s="65"/>
      <c r="N431" s="187" t="s">
        <v>218</v>
      </c>
      <c r="O431" s="186" t="str">
        <f t="shared" ref="O431:P440" si="80">IF($C$441="Oportunidad","NO APLICA","")</f>
        <v/>
      </c>
      <c r="P431" s="186" t="str">
        <f t="shared" si="80"/>
        <v/>
      </c>
      <c r="Q431" s="283" t="s">
        <v>218</v>
      </c>
      <c r="R431" s="35">
        <f t="shared" ref="R431" si="81">IF(Q431="1 - Rara vez",1,IF(Q431="2 - Improbable",2,IF(Q431="3 - Posible",3,IF(Q431="4 - Probable",4,IF(Q431="5 - Casi seguro",5,IF(Q431="1 - Baja",6,IF(Q431="2 - Media",7,IF(Q431="3 - Alta",8,IF(Q431="NO APLICA","",IF(Q431="Seleccione",0))))))))))</f>
        <v>0</v>
      </c>
      <c r="S431" s="283" t="s">
        <v>218</v>
      </c>
      <c r="T431" s="35">
        <f t="shared" ref="T431" si="82">IF(S431="1 -Insignificante",1,IF(S431="2 -Menor",2,IF(S431="3 -Moderado",3,IF(S431="4 -Mayor",4,IF(S431="10 -Mayor",7,IF(S431="5 -Catastrófico",5,IF(S431="5 -Moderado",6,IF(S431="20 -Catastrófico",8,IF(S431="1 - Mínimo/Leve",9,IF(S431="2 - Importante",10,IF(S431="3 - Fuerte",11,IF(S431="NO APLICA","",IF(S431="Seleccione",0)))))))))))))</f>
        <v>0</v>
      </c>
      <c r="U431" s="35" t="str">
        <f t="shared" ref="U431" si="83">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287"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80"/>
      <c r="X431" s="178"/>
      <c r="Y431" s="178"/>
      <c r="Z431" s="80"/>
      <c r="AA431" s="274"/>
    </row>
    <row r="432" spans="1:27" x14ac:dyDescent="0.25">
      <c r="A432" s="279"/>
      <c r="B432" s="372"/>
      <c r="C432" s="284"/>
      <c r="D432" s="80"/>
      <c r="E432" s="281"/>
      <c r="F432" s="284"/>
      <c r="G432" s="35"/>
      <c r="H432" s="284"/>
      <c r="I432" s="35"/>
      <c r="J432" s="35"/>
      <c r="K432" s="287"/>
      <c r="L432" s="284"/>
      <c r="M432" s="65"/>
      <c r="N432" s="187" t="s">
        <v>218</v>
      </c>
      <c r="O432" s="186" t="str">
        <f t="shared" si="80"/>
        <v/>
      </c>
      <c r="P432" s="186" t="str">
        <f t="shared" si="80"/>
        <v/>
      </c>
      <c r="Q432" s="284"/>
      <c r="R432" s="35"/>
      <c r="S432" s="284"/>
      <c r="T432" s="35"/>
      <c r="U432" s="35"/>
      <c r="V432" s="287"/>
      <c r="W432" s="80"/>
      <c r="X432" s="178"/>
      <c r="Y432" s="178"/>
      <c r="Z432" s="80"/>
      <c r="AA432" s="275"/>
    </row>
    <row r="433" spans="1:27" ht="21.75" customHeight="1" x14ac:dyDescent="0.25">
      <c r="A433" s="279"/>
      <c r="B433" s="372"/>
      <c r="C433" s="284"/>
      <c r="D433" s="80"/>
      <c r="E433" s="281"/>
      <c r="F433" s="284"/>
      <c r="G433" s="35"/>
      <c r="H433" s="284"/>
      <c r="I433" s="35"/>
      <c r="J433" s="35"/>
      <c r="K433" s="287"/>
      <c r="L433" s="284"/>
      <c r="M433" s="65"/>
      <c r="N433" s="187" t="s">
        <v>218</v>
      </c>
      <c r="O433" s="186" t="str">
        <f t="shared" si="80"/>
        <v/>
      </c>
      <c r="P433" s="186" t="str">
        <f t="shared" si="80"/>
        <v/>
      </c>
      <c r="Q433" s="284"/>
      <c r="R433" s="35"/>
      <c r="S433" s="284"/>
      <c r="T433" s="35"/>
      <c r="U433" s="35"/>
      <c r="V433" s="287"/>
      <c r="W433" s="80"/>
      <c r="X433" s="82"/>
      <c r="Y433" s="82"/>
      <c r="Z433" s="80"/>
      <c r="AA433" s="275"/>
    </row>
    <row r="434" spans="1:27" x14ac:dyDescent="0.25">
      <c r="A434" s="279"/>
      <c r="B434" s="372"/>
      <c r="C434" s="284"/>
      <c r="D434" s="80"/>
      <c r="E434" s="281"/>
      <c r="F434" s="284"/>
      <c r="G434" s="35"/>
      <c r="H434" s="284"/>
      <c r="I434" s="35"/>
      <c r="J434" s="35"/>
      <c r="K434" s="287"/>
      <c r="L434" s="284"/>
      <c r="M434" s="65"/>
      <c r="N434" s="187" t="s">
        <v>218</v>
      </c>
      <c r="O434" s="186" t="str">
        <f t="shared" si="80"/>
        <v/>
      </c>
      <c r="P434" s="186" t="str">
        <f t="shared" si="80"/>
        <v/>
      </c>
      <c r="Q434" s="284"/>
      <c r="R434" s="35"/>
      <c r="S434" s="284"/>
      <c r="T434" s="35"/>
      <c r="U434" s="35"/>
      <c r="V434" s="287"/>
      <c r="W434" s="80"/>
      <c r="X434" s="82"/>
      <c r="Y434" s="82"/>
      <c r="Z434" s="80"/>
      <c r="AA434" s="275"/>
    </row>
    <row r="435" spans="1:27" ht="16.5" x14ac:dyDescent="0.3">
      <c r="A435" s="279"/>
      <c r="B435" s="373"/>
      <c r="C435" s="285"/>
      <c r="E435" s="282"/>
      <c r="F435" s="285"/>
      <c r="G435" s="35"/>
      <c r="H435" s="285"/>
      <c r="I435" s="35"/>
      <c r="J435" s="35"/>
      <c r="K435" s="287"/>
      <c r="L435" s="285"/>
      <c r="M435" s="65"/>
      <c r="N435" s="187" t="s">
        <v>218</v>
      </c>
      <c r="O435" s="186" t="str">
        <f t="shared" si="80"/>
        <v/>
      </c>
      <c r="P435" s="186" t="str">
        <f t="shared" si="80"/>
        <v/>
      </c>
      <c r="Q435" s="285"/>
      <c r="R435" s="35"/>
      <c r="S435" s="285"/>
      <c r="T435" s="35"/>
      <c r="U435" s="35"/>
      <c r="V435" s="287"/>
      <c r="W435" s="97"/>
      <c r="X435" s="180"/>
      <c r="Y435" s="180"/>
      <c r="Z435" s="97"/>
      <c r="AA435" s="276"/>
    </row>
    <row r="436" spans="1:27" x14ac:dyDescent="0.25">
      <c r="A436" s="279">
        <v>84</v>
      </c>
      <c r="B436" s="379"/>
      <c r="C436" s="283" t="s">
        <v>218</v>
      </c>
      <c r="D436" s="80"/>
      <c r="E436" s="274"/>
      <c r="F436" s="283" t="s">
        <v>218</v>
      </c>
      <c r="G436" s="35">
        <f t="shared" ref="G436" si="84">IF(F436="1 - Rara vez",1,IF(F436="2 - Improbable",2,IF(F436="3 - Posible",3,IF(F436="4 - Probable",4,IF(F436="5 - Casi seguro",5,IF(F436="1 - Baja",6,IF(F436="2 - Media",7,IF(F436="3 - Alta",8,IF(F436="Seleccione",0)))))))))</f>
        <v>0</v>
      </c>
      <c r="H436" s="283" t="s">
        <v>218</v>
      </c>
      <c r="I436" s="35">
        <f t="shared" ref="I436" si="85">IF(H436="1 -Insignificante",1,IF(H436="2 -Menor",2,IF(H436="3 -Moderado",3,IF(H436="5 -Moderado",6,IF(H436="4 -Mayor",4,IF(H436="10 -Mayor",7,IF(H436="5 -Catastrófico",5,IF(H436="20 -Catastrófico",8,IF(H436="1 - Mínimo/Leve",9,IF(H436="2 - Importante",10,IF(H436="3 - Fuerte",11,IF(H436="Seleccione",0))))))))))))</f>
        <v>0</v>
      </c>
      <c r="J436" s="35" t="str">
        <f t="shared" ref="J436" si="86">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Seleccione</v>
      </c>
      <c r="K436" s="287"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Sin Zona</v>
      </c>
      <c r="L436" s="283" t="s">
        <v>318</v>
      </c>
      <c r="M436" s="65"/>
      <c r="N436" s="187" t="s">
        <v>218</v>
      </c>
      <c r="O436" s="186" t="str">
        <f t="shared" si="80"/>
        <v/>
      </c>
      <c r="P436" s="186" t="str">
        <f t="shared" si="80"/>
        <v/>
      </c>
      <c r="Q436" s="283" t="s">
        <v>218</v>
      </c>
      <c r="R436" s="35">
        <f t="shared" ref="R436" si="87">IF(Q436="1 - Rara vez",1,IF(Q436="2 - Improbable",2,IF(Q436="3 - Posible",3,IF(Q436="4 - Probable",4,IF(Q436="5 - Casi seguro",5,IF(Q436="1 - Baja",6,IF(Q436="2 - Media",7,IF(Q436="3 - Alta",8,IF(Q436="NO APLICA","",IF(Q436="Seleccione",0))))))))))</f>
        <v>0</v>
      </c>
      <c r="S436" s="283" t="s">
        <v>218</v>
      </c>
      <c r="T436" s="35">
        <f t="shared" ref="T436" si="88">IF(S436="1 -Insignificante",1,IF(S436="2 -Menor",2,IF(S436="3 -Moderado",3,IF(S436="4 -Mayor",4,IF(S436="10 -Mayor",7,IF(S436="5 -Catastrófico",5,IF(S436="5 -Moderado",6,IF(S436="20 -Catastrófico",8,IF(S436="1 - Mínimo/Leve",9,IF(S436="2 - Importante",10,IF(S436="3 - Fuerte",11,IF(S436="NO APLICA","",IF(S436="Seleccione",0)))))))))))))</f>
        <v>0</v>
      </c>
      <c r="U436" s="35" t="str">
        <f t="shared" ref="U436" si="89">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287"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80"/>
      <c r="X436" s="225"/>
      <c r="Y436" s="225"/>
      <c r="Z436" s="80"/>
      <c r="AA436" s="274"/>
    </row>
    <row r="437" spans="1:27" x14ac:dyDescent="0.25">
      <c r="A437" s="279"/>
      <c r="B437" s="380"/>
      <c r="C437" s="284"/>
      <c r="D437" s="80"/>
      <c r="E437" s="275"/>
      <c r="F437" s="284"/>
      <c r="G437" s="35"/>
      <c r="H437" s="284"/>
      <c r="I437" s="35"/>
      <c r="J437" s="35"/>
      <c r="K437" s="287"/>
      <c r="L437" s="284"/>
      <c r="M437" s="65"/>
      <c r="N437" s="187" t="s">
        <v>218</v>
      </c>
      <c r="O437" s="186" t="str">
        <f t="shared" si="80"/>
        <v/>
      </c>
      <c r="P437" s="186" t="str">
        <f t="shared" si="80"/>
        <v/>
      </c>
      <c r="Q437" s="284"/>
      <c r="R437" s="35"/>
      <c r="S437" s="284"/>
      <c r="T437" s="35"/>
      <c r="U437" s="35"/>
      <c r="V437" s="287"/>
      <c r="W437" s="65"/>
      <c r="X437" s="225"/>
      <c r="Y437" s="225"/>
      <c r="Z437" s="111"/>
      <c r="AA437" s="275"/>
    </row>
    <row r="438" spans="1:27" x14ac:dyDescent="0.25">
      <c r="A438" s="279"/>
      <c r="B438" s="380"/>
      <c r="C438" s="284"/>
      <c r="D438" s="80"/>
      <c r="E438" s="275"/>
      <c r="F438" s="284"/>
      <c r="G438" s="35"/>
      <c r="H438" s="284"/>
      <c r="I438" s="35"/>
      <c r="J438" s="35"/>
      <c r="K438" s="287"/>
      <c r="L438" s="284"/>
      <c r="M438" s="65"/>
      <c r="N438" s="187" t="s">
        <v>218</v>
      </c>
      <c r="O438" s="186" t="str">
        <f t="shared" si="80"/>
        <v/>
      </c>
      <c r="P438" s="186" t="str">
        <f t="shared" si="80"/>
        <v/>
      </c>
      <c r="Q438" s="284"/>
      <c r="R438" s="35"/>
      <c r="S438" s="284"/>
      <c r="T438" s="35"/>
      <c r="U438" s="35"/>
      <c r="V438" s="287"/>
      <c r="W438" s="65"/>
      <c r="X438" s="225"/>
      <c r="Y438" s="225"/>
      <c r="Z438" s="111"/>
      <c r="AA438" s="275"/>
    </row>
    <row r="439" spans="1:27" x14ac:dyDescent="0.25">
      <c r="A439" s="279"/>
      <c r="B439" s="380"/>
      <c r="C439" s="284"/>
      <c r="D439" s="113"/>
      <c r="E439" s="275"/>
      <c r="F439" s="284"/>
      <c r="G439" s="35"/>
      <c r="H439" s="284"/>
      <c r="I439" s="35"/>
      <c r="J439" s="35"/>
      <c r="K439" s="287"/>
      <c r="L439" s="284"/>
      <c r="M439" s="65"/>
      <c r="N439" s="187" t="s">
        <v>218</v>
      </c>
      <c r="O439" s="186" t="str">
        <f t="shared" si="80"/>
        <v/>
      </c>
      <c r="P439" s="186" t="str">
        <f t="shared" si="80"/>
        <v/>
      </c>
      <c r="Q439" s="284"/>
      <c r="R439" s="35"/>
      <c r="S439" s="284"/>
      <c r="T439" s="35"/>
      <c r="U439" s="35"/>
      <c r="V439" s="287"/>
      <c r="W439" s="80"/>
      <c r="X439" s="80"/>
      <c r="Y439" s="80"/>
      <c r="Z439" s="80"/>
      <c r="AA439" s="275"/>
    </row>
    <row r="440" spans="1:27" x14ac:dyDescent="0.25">
      <c r="A440" s="279"/>
      <c r="B440" s="381"/>
      <c r="C440" s="285"/>
      <c r="D440" s="113"/>
      <c r="E440" s="276"/>
      <c r="F440" s="285"/>
      <c r="G440" s="35"/>
      <c r="H440" s="285"/>
      <c r="I440" s="35"/>
      <c r="J440" s="35"/>
      <c r="K440" s="287"/>
      <c r="L440" s="285"/>
      <c r="M440" s="65"/>
      <c r="N440" s="187" t="s">
        <v>218</v>
      </c>
      <c r="O440" s="186" t="str">
        <f t="shared" si="80"/>
        <v/>
      </c>
      <c r="P440" s="186" t="str">
        <f t="shared" si="80"/>
        <v/>
      </c>
      <c r="Q440" s="285"/>
      <c r="R440" s="35"/>
      <c r="S440" s="285"/>
      <c r="T440" s="35"/>
      <c r="U440" s="35"/>
      <c r="V440" s="287"/>
      <c r="W440" s="80"/>
      <c r="X440" s="80"/>
      <c r="Y440" s="80"/>
      <c r="Z440" s="80"/>
      <c r="AA440" s="276"/>
    </row>
    <row r="441" spans="1:27" x14ac:dyDescent="0.25">
      <c r="A441" s="279">
        <v>85</v>
      </c>
      <c r="B441" s="280"/>
      <c r="C441" s="283" t="s">
        <v>218</v>
      </c>
      <c r="D441" s="80"/>
      <c r="E441" s="274"/>
      <c r="F441" s="283" t="s">
        <v>218</v>
      </c>
      <c r="G441" s="35">
        <f t="shared" ref="G441" si="90">IF(F441="1 - Rara vez",1,IF(F441="2 - Improbable",2,IF(F441="3 - Posible",3,IF(F441="4 - Probable",4,IF(F441="5 - Casi seguro",5,IF(F441="1 - Baja",6,IF(F441="2 - Media",7,IF(F441="3 - Alta",8,IF(F441="Seleccione",0)))))))))</f>
        <v>0</v>
      </c>
      <c r="H441" s="283" t="s">
        <v>218</v>
      </c>
      <c r="I441" s="35">
        <f t="shared" ref="I441" si="91">IF(H441="1 -Insignificante",1,IF(H441="2 -Menor",2,IF(H441="3 -Moderado",3,IF(H441="5 -Moderado",6,IF(H441="4 -Mayor",4,IF(H441="10 -Mayor",7,IF(H441="5 -Catastrófico",5,IF(H441="20 -Catastrófico",8,IF(H441="1 - Mínimo/Leve",9,IF(H441="2 - Importante",10,IF(H441="3 - Fuerte",11,IF(H441="Seleccione",0))))))))))))</f>
        <v>0</v>
      </c>
      <c r="J441" s="35" t="str">
        <f t="shared" ref="J441" si="92">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Seleccione</v>
      </c>
      <c r="K441" s="287"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Sin Zona</v>
      </c>
      <c r="L441" s="283" t="s">
        <v>318</v>
      </c>
      <c r="M441" s="65"/>
      <c r="N441" s="187" t="s">
        <v>218</v>
      </c>
      <c r="O441" s="186" t="str">
        <f>IF($C$441="Oportunidad","NO APLICA","")</f>
        <v/>
      </c>
      <c r="P441" s="186" t="str">
        <f>IF($C$441="Oportunidad","NO APLICA","")</f>
        <v/>
      </c>
      <c r="Q441" s="374" t="s">
        <v>218</v>
      </c>
      <c r="R441" s="186">
        <f t="shared" ref="R441" si="93">IF(Q441="1 - Rara vez",1,IF(Q441="2 - Improbable",2,IF(Q441="3 - Posible",3,IF(Q441="4 - Probable",4,IF(Q441="5 - Casi seguro",5,IF(Q441="1 - Baja",6,IF(Q441="2 - Media",7,IF(Q441="3 - Alta",8,IF(Q441="NO APLICA","",IF(Q441="Seleccione",0))))))))))</f>
        <v>0</v>
      </c>
      <c r="S441" s="374" t="s">
        <v>218</v>
      </c>
      <c r="T441" s="174">
        <f t="shared" ref="T441" si="94">IF(S441="1 -Insignificante",1,IF(S441="2 -Menor",2,IF(S441="3 -Moderado",3,IF(S441="4 -Mayor",4,IF(S441="10 -Mayor",7,IF(S441="5 -Catastrófico",5,IF(S441="5 -Moderado",6,IF(S441="20 -Catastrófico",8,IF(S441="1 - Mínimo/Leve",9,IF(S441="2 - Importante",10,IF(S441="3 - Fuerte",11,IF(S441="NO APLICA","",IF(S441="Seleccione",0)))))))))))))</f>
        <v>0</v>
      </c>
      <c r="U441" s="174" t="str">
        <f t="shared" ref="U441" si="95">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Seleccione</v>
      </c>
      <c r="V441" s="377"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Sin Zona</v>
      </c>
      <c r="W441" s="65"/>
      <c r="X441" s="142"/>
      <c r="Y441" s="142"/>
      <c r="Z441" s="65"/>
      <c r="AA441" s="274"/>
    </row>
    <row r="442" spans="1:27" x14ac:dyDescent="0.25">
      <c r="A442" s="279"/>
      <c r="B442" s="281"/>
      <c r="C442" s="284"/>
      <c r="D442" s="80"/>
      <c r="E442" s="275"/>
      <c r="F442" s="284"/>
      <c r="G442" s="35"/>
      <c r="H442" s="284"/>
      <c r="I442" s="35"/>
      <c r="J442" s="35"/>
      <c r="K442" s="287"/>
      <c r="L442" s="284"/>
      <c r="M442" s="109"/>
      <c r="N442" s="187" t="s">
        <v>218</v>
      </c>
      <c r="O442" s="186" t="str">
        <f t="shared" ref="O442:P450" si="96">IF($C$441="Oportunidad","NO APLICA","")</f>
        <v/>
      </c>
      <c r="P442" s="186" t="str">
        <f t="shared" si="96"/>
        <v/>
      </c>
      <c r="Q442" s="375"/>
      <c r="R442" s="186"/>
      <c r="S442" s="375"/>
      <c r="T442" s="174"/>
      <c r="U442" s="174"/>
      <c r="V442" s="377"/>
      <c r="W442" s="65"/>
      <c r="X442" s="142"/>
      <c r="Y442" s="142"/>
      <c r="Z442" s="109"/>
      <c r="AA442" s="275"/>
    </row>
    <row r="443" spans="1:27" x14ac:dyDescent="0.25">
      <c r="A443" s="279"/>
      <c r="B443" s="281"/>
      <c r="C443" s="284"/>
      <c r="D443" s="80"/>
      <c r="E443" s="275"/>
      <c r="F443" s="284"/>
      <c r="G443" s="35"/>
      <c r="H443" s="284"/>
      <c r="I443" s="35"/>
      <c r="J443" s="35"/>
      <c r="K443" s="287"/>
      <c r="L443" s="284"/>
      <c r="M443" s="65"/>
      <c r="N443" s="187" t="s">
        <v>218</v>
      </c>
      <c r="O443" s="186" t="str">
        <f t="shared" si="96"/>
        <v/>
      </c>
      <c r="P443" s="186" t="str">
        <f t="shared" si="96"/>
        <v/>
      </c>
      <c r="Q443" s="375"/>
      <c r="R443" s="186"/>
      <c r="S443" s="375"/>
      <c r="T443" s="174"/>
      <c r="U443" s="174"/>
      <c r="V443" s="377"/>
      <c r="W443" s="65"/>
      <c r="X443" s="111"/>
      <c r="Y443" s="111"/>
      <c r="Z443" s="109"/>
      <c r="AA443" s="275"/>
    </row>
    <row r="444" spans="1:27" x14ac:dyDescent="0.25">
      <c r="A444" s="279"/>
      <c r="B444" s="281"/>
      <c r="C444" s="284"/>
      <c r="D444" s="80"/>
      <c r="E444" s="275"/>
      <c r="F444" s="284"/>
      <c r="G444" s="35"/>
      <c r="H444" s="284"/>
      <c r="I444" s="35"/>
      <c r="J444" s="35"/>
      <c r="K444" s="287"/>
      <c r="L444" s="284"/>
      <c r="M444" s="65"/>
      <c r="N444" s="187" t="s">
        <v>218</v>
      </c>
      <c r="O444" s="186" t="str">
        <f t="shared" si="96"/>
        <v/>
      </c>
      <c r="P444" s="186" t="str">
        <f t="shared" si="96"/>
        <v/>
      </c>
      <c r="Q444" s="375"/>
      <c r="R444" s="186"/>
      <c r="S444" s="375"/>
      <c r="T444" s="174"/>
      <c r="U444" s="174"/>
      <c r="V444" s="377"/>
      <c r="W444" s="65"/>
      <c r="X444" s="111"/>
      <c r="Y444" s="111"/>
      <c r="Z444" s="109"/>
      <c r="AA444" s="275"/>
    </row>
    <row r="445" spans="1:27" x14ac:dyDescent="0.25">
      <c r="A445" s="279"/>
      <c r="B445" s="282"/>
      <c r="C445" s="285"/>
      <c r="D445" s="80"/>
      <c r="E445" s="276"/>
      <c r="F445" s="285"/>
      <c r="G445" s="35"/>
      <c r="H445" s="285"/>
      <c r="I445" s="35"/>
      <c r="J445" s="35"/>
      <c r="K445" s="287"/>
      <c r="L445" s="285"/>
      <c r="M445" s="65"/>
      <c r="N445" s="187" t="s">
        <v>218</v>
      </c>
      <c r="O445" s="186" t="str">
        <f t="shared" si="96"/>
        <v/>
      </c>
      <c r="P445" s="186" t="str">
        <f t="shared" si="96"/>
        <v/>
      </c>
      <c r="Q445" s="376"/>
      <c r="R445" s="186"/>
      <c r="S445" s="376"/>
      <c r="T445" s="174"/>
      <c r="U445" s="174"/>
      <c r="V445" s="377"/>
      <c r="W445" s="65"/>
      <c r="X445" s="111"/>
      <c r="Y445" s="111"/>
      <c r="Z445" s="109"/>
      <c r="AA445" s="276"/>
    </row>
    <row r="446" spans="1:27" x14ac:dyDescent="0.25">
      <c r="A446" s="279">
        <v>86</v>
      </c>
      <c r="B446" s="280"/>
      <c r="C446" s="283" t="s">
        <v>218</v>
      </c>
      <c r="D446" s="126"/>
      <c r="E446" s="288"/>
      <c r="F446" s="283" t="s">
        <v>218</v>
      </c>
      <c r="G446" s="35">
        <f t="shared" ref="G446" si="97">IF(F446="1 - Rara vez",1,IF(F446="2 - Improbable",2,IF(F446="3 - Posible",3,IF(F446="4 - Probable",4,IF(F446="5 - Casi seguro",5,IF(F446="1 - Baja",6,IF(F446="2 - Media",7,IF(F446="3 - Alta",8,IF(F446="Seleccione",0)))))))))</f>
        <v>0</v>
      </c>
      <c r="H446" s="283" t="s">
        <v>218</v>
      </c>
      <c r="I446" s="35">
        <f t="shared" ref="I446" si="98">IF(H446="1 -Insignificante",1,IF(H446="2 -Menor",2,IF(H446="3 -Moderado",3,IF(H446="5 -Moderado",6,IF(H446="4 -Mayor",4,IF(H446="10 -Mayor",7,IF(H446="5 -Catastrófico",5,IF(H446="20 -Catastrófico",8,IF(H446="1 - Mínimo/Leve",9,IF(H446="2 - Importante",10,IF(H446="3 - Fuerte",11,IF(H446="Seleccione",0))))))))))))</f>
        <v>0</v>
      </c>
      <c r="J446" s="35" t="str">
        <f t="shared" ref="J446" si="99">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Seleccione</v>
      </c>
      <c r="K446" s="287"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Sin Zona</v>
      </c>
      <c r="L446" s="283" t="s">
        <v>318</v>
      </c>
      <c r="M446" s="125"/>
      <c r="N446" s="187" t="s">
        <v>218</v>
      </c>
      <c r="O446" s="186" t="str">
        <f t="shared" si="96"/>
        <v/>
      </c>
      <c r="P446" s="186" t="str">
        <f t="shared" si="96"/>
        <v/>
      </c>
      <c r="Q446" s="374" t="s">
        <v>218</v>
      </c>
      <c r="R446" s="186">
        <f t="shared" ref="R446" si="100">IF(Q446="1 - Rara vez",1,IF(Q446="2 - Improbable",2,IF(Q446="3 - Posible",3,IF(Q446="4 - Probable",4,IF(Q446="5 - Casi seguro",5,IF(Q446="1 - Baja",6,IF(Q446="2 - Media",7,IF(Q446="3 - Alta",8,IF(Q446="NO APLICA","",IF(Q446="Seleccione",0))))))))))</f>
        <v>0</v>
      </c>
      <c r="S446" s="374" t="s">
        <v>218</v>
      </c>
      <c r="T446" s="174">
        <f t="shared" ref="T446" si="101">IF(S446="1 -Insignificante",1,IF(S446="2 -Menor",2,IF(S446="3 -Moderado",3,IF(S446="4 -Mayor",4,IF(S446="10 -Mayor",7,IF(S446="5 -Catastrófico",5,IF(S446="5 -Moderado",6,IF(S446="20 -Catastrófico",8,IF(S446="1 - Mínimo/Leve",9,IF(S446="2 - Importante",10,IF(S446="3 - Fuerte",11,IF(S446="NO APLICA","",IF(S446="Seleccione",0)))))))))))))</f>
        <v>0</v>
      </c>
      <c r="U446" s="174" t="str">
        <f t="shared" ref="U446" si="102">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377"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126"/>
      <c r="X446" s="171"/>
      <c r="Y446" s="171"/>
      <c r="Z446" s="126"/>
      <c r="AA446" s="308"/>
    </row>
    <row r="447" spans="1:27" x14ac:dyDescent="0.25">
      <c r="A447" s="279"/>
      <c r="B447" s="281"/>
      <c r="C447" s="284"/>
      <c r="D447" s="126"/>
      <c r="E447" s="289"/>
      <c r="F447" s="284"/>
      <c r="G447" s="35"/>
      <c r="H447" s="284"/>
      <c r="I447" s="35"/>
      <c r="J447" s="35"/>
      <c r="K447" s="287"/>
      <c r="L447" s="284"/>
      <c r="M447" s="125"/>
      <c r="N447" s="187" t="s">
        <v>218</v>
      </c>
      <c r="O447" s="186" t="str">
        <f t="shared" si="96"/>
        <v/>
      </c>
      <c r="P447" s="186" t="str">
        <f t="shared" si="96"/>
        <v/>
      </c>
      <c r="Q447" s="375"/>
      <c r="R447" s="186"/>
      <c r="S447" s="375"/>
      <c r="T447" s="174"/>
      <c r="U447" s="174"/>
      <c r="V447" s="377"/>
      <c r="W447" s="126"/>
      <c r="X447" s="171"/>
      <c r="Y447" s="171"/>
      <c r="Z447" s="126"/>
      <c r="AA447" s="309"/>
    </row>
    <row r="448" spans="1:27" x14ac:dyDescent="0.25">
      <c r="A448" s="279"/>
      <c r="B448" s="281"/>
      <c r="C448" s="284"/>
      <c r="D448" s="126"/>
      <c r="E448" s="289"/>
      <c r="F448" s="284"/>
      <c r="G448" s="35"/>
      <c r="H448" s="284"/>
      <c r="I448" s="35"/>
      <c r="J448" s="35"/>
      <c r="K448" s="287"/>
      <c r="L448" s="284"/>
      <c r="M448" s="65"/>
      <c r="N448" s="187" t="s">
        <v>218</v>
      </c>
      <c r="O448" s="186" t="str">
        <f t="shared" si="96"/>
        <v/>
      </c>
      <c r="P448" s="186" t="str">
        <f t="shared" si="96"/>
        <v/>
      </c>
      <c r="Q448" s="375"/>
      <c r="R448" s="186"/>
      <c r="S448" s="375"/>
      <c r="T448" s="174"/>
      <c r="U448" s="174"/>
      <c r="V448" s="377"/>
      <c r="W448" s="126"/>
      <c r="X448" s="126"/>
      <c r="Y448" s="126"/>
      <c r="Z448" s="126"/>
      <c r="AA448" s="309"/>
    </row>
    <row r="449" spans="1:27" x14ac:dyDescent="0.25">
      <c r="A449" s="279"/>
      <c r="B449" s="281"/>
      <c r="C449" s="284"/>
      <c r="D449" s="132"/>
      <c r="E449" s="289"/>
      <c r="F449" s="284"/>
      <c r="G449" s="35"/>
      <c r="H449" s="284"/>
      <c r="I449" s="35"/>
      <c r="J449" s="35"/>
      <c r="K449" s="287"/>
      <c r="L449" s="284"/>
      <c r="M449" s="65"/>
      <c r="N449" s="187" t="s">
        <v>218</v>
      </c>
      <c r="O449" s="186" t="str">
        <f t="shared" si="96"/>
        <v/>
      </c>
      <c r="P449" s="186" t="str">
        <f t="shared" si="96"/>
        <v/>
      </c>
      <c r="Q449" s="375"/>
      <c r="R449" s="186"/>
      <c r="S449" s="375"/>
      <c r="T449" s="174"/>
      <c r="U449" s="174"/>
      <c r="V449" s="377"/>
      <c r="W449" s="126"/>
      <c r="X449" s="126"/>
      <c r="Y449" s="126"/>
      <c r="Z449" s="126"/>
      <c r="AA449" s="309"/>
    </row>
    <row r="450" spans="1:27" x14ac:dyDescent="0.25">
      <c r="A450" s="279"/>
      <c r="B450" s="282"/>
      <c r="C450" s="285"/>
      <c r="D450" s="97"/>
      <c r="E450" s="317"/>
      <c r="F450" s="285"/>
      <c r="G450" s="35"/>
      <c r="H450" s="285"/>
      <c r="I450" s="35"/>
      <c r="J450" s="35"/>
      <c r="K450" s="287"/>
      <c r="L450" s="285"/>
      <c r="M450" s="65"/>
      <c r="N450" s="187" t="s">
        <v>218</v>
      </c>
      <c r="O450" s="186" t="str">
        <f t="shared" si="96"/>
        <v/>
      </c>
      <c r="P450" s="186" t="str">
        <f t="shared" si="96"/>
        <v/>
      </c>
      <c r="Q450" s="376"/>
      <c r="R450" s="186"/>
      <c r="S450" s="376"/>
      <c r="T450" s="174"/>
      <c r="U450" s="174"/>
      <c r="V450" s="377"/>
      <c r="W450" s="134"/>
      <c r="X450" s="147"/>
      <c r="Y450" s="147"/>
      <c r="Z450" s="147"/>
      <c r="AA450" s="378"/>
    </row>
    <row r="451" spans="1:27" x14ac:dyDescent="0.25">
      <c r="A451" s="279">
        <v>87</v>
      </c>
      <c r="B451" s="382"/>
      <c r="C451" s="283" t="s">
        <v>218</v>
      </c>
      <c r="D451" s="97"/>
      <c r="E451" s="386"/>
      <c r="F451" s="283" t="s">
        <v>218</v>
      </c>
      <c r="G451" s="35">
        <f t="shared" ref="G451" si="103">IF(F451="1 - Rara vez",1,IF(F451="2 - Improbable",2,IF(F451="3 - Posible",3,IF(F451="4 - Probable",4,IF(F451="5 - Casi seguro",5,IF(F451="1 - Baja",6,IF(F451="2 - Media",7,IF(F451="3 - Alta",8,IF(F451="Seleccione",0)))))))))</f>
        <v>0</v>
      </c>
      <c r="H451" s="283" t="s">
        <v>218</v>
      </c>
      <c r="I451" s="35">
        <f t="shared" ref="I451" si="104">IF(H451="1 -Insignificante",1,IF(H451="2 -Menor",2,IF(H451="3 -Moderado",3,IF(H451="5 -Moderado",6,IF(H451="4 -Mayor",4,IF(H451="10 -Mayor",7,IF(H451="5 -Catastrófico",5,IF(H451="20 -Catastrófico",8,IF(H451="1 - Mínimo/Leve",9,IF(H451="2 - Importante",10,IF(H451="3 - Fuerte",11,IF(H451="Seleccione",0))))))))))))</f>
        <v>0</v>
      </c>
      <c r="J451" s="35" t="str">
        <f t="shared" ref="J451" si="105">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Seleccione</v>
      </c>
      <c r="K451" s="287"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Sin Zona</v>
      </c>
      <c r="L451" s="283" t="s">
        <v>318</v>
      </c>
      <c r="M451" s="65"/>
      <c r="N451" s="66" t="s">
        <v>218</v>
      </c>
      <c r="O451" s="35" t="str">
        <f t="shared" ref="O451:P461" si="106">IF($C$33="Oportunidad","NO APLICA","")</f>
        <v/>
      </c>
      <c r="P451" s="35" t="str">
        <f t="shared" si="106"/>
        <v/>
      </c>
      <c r="Q451" s="283" t="s">
        <v>218</v>
      </c>
      <c r="R451" s="35">
        <f t="shared" ref="R451" si="107">IF(Q451="1 - Rara vez",1,IF(Q451="2 - Improbable",2,IF(Q451="3 - Posible",3,IF(Q451="4 - Probable",4,IF(Q451="5 - Casi seguro",5,IF(Q451="1 - Baja",6,IF(Q451="2 - Media",7,IF(Q451="3 - Alta",8,IF(Q451="NO APLICA","",IF(Q451="Seleccione",0))))))))))</f>
        <v>0</v>
      </c>
      <c r="S451" s="283" t="s">
        <v>218</v>
      </c>
      <c r="T451" s="35">
        <f t="shared" ref="T451" si="108">IF(S451="1 -Insignificante",1,IF(S451="2 -Menor",2,IF(S451="3 -Moderado",3,IF(S451="4 -Mayor",4,IF(S451="10 -Mayor",7,IF(S451="5 -Catastrófico",5,IF(S451="5 -Moderado",6,IF(S451="20 -Catastrófico",8,IF(S451="1 - Mínimo/Leve",9,IF(S451="2 - Importante",10,IF(S451="3 - Fuerte",11,IF(S451="NO APLICA","",IF(S451="Seleccione",0)))))))))))))</f>
        <v>0</v>
      </c>
      <c r="U451" s="35" t="str">
        <f t="shared" ref="U451" si="109">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287"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80"/>
      <c r="X451" s="138"/>
      <c r="Y451" s="138"/>
      <c r="Z451" s="65"/>
      <c r="AA451" s="274"/>
    </row>
    <row r="452" spans="1:27" x14ac:dyDescent="0.25">
      <c r="A452" s="279"/>
      <c r="B452" s="382"/>
      <c r="C452" s="284"/>
      <c r="D452" s="97"/>
      <c r="E452" s="387"/>
      <c r="F452" s="284"/>
      <c r="G452" s="35"/>
      <c r="H452" s="284"/>
      <c r="I452" s="35"/>
      <c r="J452" s="35"/>
      <c r="K452" s="287"/>
      <c r="L452" s="284"/>
      <c r="M452" s="65"/>
      <c r="N452" s="66" t="s">
        <v>218</v>
      </c>
      <c r="O452" s="35" t="str">
        <f t="shared" si="106"/>
        <v/>
      </c>
      <c r="P452" s="35" t="str">
        <f t="shared" si="106"/>
        <v/>
      </c>
      <c r="Q452" s="284"/>
      <c r="R452" s="35"/>
      <c r="S452" s="284"/>
      <c r="T452" s="35"/>
      <c r="U452" s="35"/>
      <c r="V452" s="287"/>
      <c r="W452" s="80"/>
      <c r="X452" s="80"/>
      <c r="Y452" s="80"/>
      <c r="Z452" s="80"/>
      <c r="AA452" s="275"/>
    </row>
    <row r="453" spans="1:27" x14ac:dyDescent="0.25">
      <c r="A453" s="279"/>
      <c r="B453" s="382"/>
      <c r="C453" s="284"/>
      <c r="D453" s="97"/>
      <c r="E453" s="387"/>
      <c r="F453" s="284"/>
      <c r="G453" s="35"/>
      <c r="H453" s="284"/>
      <c r="I453" s="35"/>
      <c r="J453" s="35"/>
      <c r="K453" s="287"/>
      <c r="L453" s="284"/>
      <c r="M453" s="65"/>
      <c r="N453" s="66" t="s">
        <v>218</v>
      </c>
      <c r="O453" s="35" t="str">
        <f t="shared" si="106"/>
        <v/>
      </c>
      <c r="P453" s="35" t="str">
        <f t="shared" si="106"/>
        <v/>
      </c>
      <c r="Q453" s="284"/>
      <c r="R453" s="35"/>
      <c r="S453" s="284"/>
      <c r="T453" s="35"/>
      <c r="U453" s="35"/>
      <c r="V453" s="287"/>
      <c r="W453" s="80"/>
      <c r="X453" s="80"/>
      <c r="Y453" s="80"/>
      <c r="Z453" s="80"/>
      <c r="AA453" s="275"/>
    </row>
    <row r="454" spans="1:27" x14ac:dyDescent="0.25">
      <c r="A454" s="279"/>
      <c r="B454" s="382"/>
      <c r="C454" s="284"/>
      <c r="D454" s="97"/>
      <c r="E454" s="387"/>
      <c r="F454" s="284"/>
      <c r="G454" s="35"/>
      <c r="H454" s="284"/>
      <c r="I454" s="35"/>
      <c r="J454" s="35"/>
      <c r="K454" s="287"/>
      <c r="L454" s="284"/>
      <c r="M454" s="65"/>
      <c r="N454" s="66" t="s">
        <v>218</v>
      </c>
      <c r="O454" s="35" t="str">
        <f t="shared" si="106"/>
        <v/>
      </c>
      <c r="P454" s="35" t="str">
        <f t="shared" si="106"/>
        <v/>
      </c>
      <c r="Q454" s="284"/>
      <c r="R454" s="35"/>
      <c r="S454" s="284"/>
      <c r="T454" s="35"/>
      <c r="U454" s="35"/>
      <c r="V454" s="287"/>
      <c r="W454" s="80"/>
      <c r="X454" s="80"/>
      <c r="Y454" s="80"/>
      <c r="Z454" s="80"/>
      <c r="AA454" s="275"/>
    </row>
    <row r="455" spans="1:27" x14ac:dyDescent="0.25">
      <c r="A455" s="279"/>
      <c r="B455" s="382"/>
      <c r="C455" s="285"/>
      <c r="D455" s="97"/>
      <c r="E455" s="388"/>
      <c r="F455" s="285"/>
      <c r="G455" s="35"/>
      <c r="H455" s="285"/>
      <c r="I455" s="35"/>
      <c r="J455" s="35"/>
      <c r="K455" s="287"/>
      <c r="L455" s="285"/>
      <c r="M455" s="65"/>
      <c r="N455" s="66" t="s">
        <v>218</v>
      </c>
      <c r="O455" s="35" t="str">
        <f t="shared" si="106"/>
        <v/>
      </c>
      <c r="P455" s="35" t="str">
        <f t="shared" si="106"/>
        <v/>
      </c>
      <c r="Q455" s="285"/>
      <c r="R455" s="35"/>
      <c r="S455" s="285"/>
      <c r="T455" s="35"/>
      <c r="U455" s="35"/>
      <c r="V455" s="287"/>
      <c r="W455" s="97"/>
      <c r="X455" s="141"/>
      <c r="Y455" s="141"/>
      <c r="Z455" s="97"/>
      <c r="AA455" s="276"/>
    </row>
    <row r="456" spans="1:27" x14ac:dyDescent="0.25">
      <c r="A456" s="279">
        <v>88</v>
      </c>
      <c r="B456" s="382"/>
      <c r="C456" s="283" t="s">
        <v>218</v>
      </c>
      <c r="D456" s="97"/>
      <c r="E456" s="386"/>
      <c r="F456" s="283" t="s">
        <v>218</v>
      </c>
      <c r="G456" s="35">
        <f t="shared" ref="G456" si="110">IF(F456="1 - Rara vez",1,IF(F456="2 - Improbable",2,IF(F456="3 - Posible",3,IF(F456="4 - Probable",4,IF(F456="5 - Casi seguro",5,IF(F456="1 - Baja",6,IF(F456="2 - Media",7,IF(F456="3 - Alta",8,IF(F456="Seleccione",0)))))))))</f>
        <v>0</v>
      </c>
      <c r="H456" s="283" t="s">
        <v>218</v>
      </c>
      <c r="I456" s="35">
        <f t="shared" ref="I456" si="111">IF(H456="1 -Insignificante",1,IF(H456="2 -Menor",2,IF(H456="3 -Moderado",3,IF(H456="5 -Moderado",6,IF(H456="4 -Mayor",4,IF(H456="10 -Mayor",7,IF(H456="5 -Catastrófico",5,IF(H456="20 -Catastrófico",8,IF(H456="1 - Mínimo/Leve",9,IF(H456="2 - Importante",10,IF(H456="3 - Fuerte",11,IF(H456="Seleccione",0))))))))))))</f>
        <v>0</v>
      </c>
      <c r="J456" s="35" t="str">
        <f t="shared" ref="J456" si="112">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Seleccione</v>
      </c>
      <c r="K456" s="287"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Sin Zona</v>
      </c>
      <c r="L456" s="283" t="s">
        <v>318</v>
      </c>
      <c r="M456" s="80"/>
      <c r="N456" s="66" t="s">
        <v>218</v>
      </c>
      <c r="O456" s="35" t="str">
        <f t="shared" si="106"/>
        <v/>
      </c>
      <c r="P456" s="35" t="str">
        <f t="shared" si="106"/>
        <v/>
      </c>
      <c r="Q456" s="283" t="s">
        <v>218</v>
      </c>
      <c r="R456" s="35">
        <f t="shared" ref="R456" si="113">IF(Q456="1 - Rara vez",1,IF(Q456="2 - Improbable",2,IF(Q456="3 - Posible",3,IF(Q456="4 - Probable",4,IF(Q456="5 - Casi seguro",5,IF(Q456="1 - Baja",6,IF(Q456="2 - Media",7,IF(Q456="3 - Alta",8,IF(Q456="NO APLICA","",IF(Q456="Seleccione",0))))))))))</f>
        <v>0</v>
      </c>
      <c r="S456" s="283" t="s">
        <v>218</v>
      </c>
      <c r="T456" s="35">
        <f t="shared" ref="T456" si="114">IF(S456="1 -Insignificante",1,IF(S456="2 -Menor",2,IF(S456="3 -Moderado",3,IF(S456="4 -Mayor",4,IF(S456="10 -Mayor",7,IF(S456="5 -Catastrófico",5,IF(S456="5 -Moderado",6,IF(S456="20 -Catastrófico",8,IF(S456="1 - Mínimo/Leve",9,IF(S456="2 - Importante",10,IF(S456="3 - Fuerte",11,IF(S456="NO APLICA","",IF(S456="Seleccione",0)))))))))))))</f>
        <v>0</v>
      </c>
      <c r="U456" s="35" t="str">
        <f t="shared" ref="U456" si="115">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287"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80"/>
      <c r="X456" s="80"/>
      <c r="Y456" s="138"/>
      <c r="Z456" s="111"/>
      <c r="AA456" s="383"/>
    </row>
    <row r="457" spans="1:27" x14ac:dyDescent="0.25">
      <c r="A457" s="279"/>
      <c r="B457" s="382"/>
      <c r="C457" s="284"/>
      <c r="D457" s="97"/>
      <c r="E457" s="387"/>
      <c r="F457" s="284"/>
      <c r="G457" s="35"/>
      <c r="H457" s="284"/>
      <c r="I457" s="35"/>
      <c r="J457" s="35"/>
      <c r="K457" s="287"/>
      <c r="L457" s="284"/>
      <c r="M457" s="80"/>
      <c r="N457" s="66" t="s">
        <v>218</v>
      </c>
      <c r="O457" s="35" t="str">
        <f t="shared" si="106"/>
        <v/>
      </c>
      <c r="P457" s="35" t="str">
        <f t="shared" si="106"/>
        <v/>
      </c>
      <c r="Q457" s="284"/>
      <c r="R457" s="35"/>
      <c r="S457" s="284"/>
      <c r="T457" s="35"/>
      <c r="U457" s="35"/>
      <c r="V457" s="287"/>
      <c r="W457" s="80"/>
      <c r="X457" s="80"/>
      <c r="Y457" s="138"/>
      <c r="Z457" s="111"/>
      <c r="AA457" s="384"/>
    </row>
    <row r="458" spans="1:27" x14ac:dyDescent="0.25">
      <c r="A458" s="279"/>
      <c r="B458" s="382"/>
      <c r="C458" s="284"/>
      <c r="D458" s="97"/>
      <c r="E458" s="387"/>
      <c r="F458" s="284"/>
      <c r="G458" s="35"/>
      <c r="H458" s="284"/>
      <c r="I458" s="35"/>
      <c r="J458" s="35"/>
      <c r="K458" s="287"/>
      <c r="L458" s="284"/>
      <c r="M458" s="154"/>
      <c r="N458" s="66" t="s">
        <v>218</v>
      </c>
      <c r="O458" s="35" t="str">
        <f t="shared" si="106"/>
        <v/>
      </c>
      <c r="P458" s="35" t="str">
        <f t="shared" si="106"/>
        <v/>
      </c>
      <c r="Q458" s="284"/>
      <c r="R458" s="35"/>
      <c r="S458" s="284"/>
      <c r="T458" s="35"/>
      <c r="U458" s="35"/>
      <c r="V458" s="287"/>
      <c r="W458" s="80"/>
      <c r="X458" s="80"/>
      <c r="Y458" s="138"/>
      <c r="Z458" s="111"/>
      <c r="AA458" s="384"/>
    </row>
    <row r="459" spans="1:27" x14ac:dyDescent="0.25">
      <c r="A459" s="279"/>
      <c r="B459" s="382"/>
      <c r="C459" s="284"/>
      <c r="D459" s="97"/>
      <c r="E459" s="387"/>
      <c r="F459" s="284"/>
      <c r="G459" s="35"/>
      <c r="H459" s="284"/>
      <c r="I459" s="35"/>
      <c r="J459" s="35"/>
      <c r="K459" s="287"/>
      <c r="L459" s="284"/>
      <c r="M459" s="65"/>
      <c r="N459" s="66" t="s">
        <v>218</v>
      </c>
      <c r="O459" s="35" t="str">
        <f t="shared" si="106"/>
        <v/>
      </c>
      <c r="P459" s="35" t="str">
        <f t="shared" si="106"/>
        <v/>
      </c>
      <c r="Q459" s="284"/>
      <c r="R459" s="35"/>
      <c r="S459" s="284"/>
      <c r="T459" s="35"/>
      <c r="U459" s="35"/>
      <c r="V459" s="287"/>
      <c r="W459" s="126"/>
      <c r="X459" s="126"/>
      <c r="Y459" s="126"/>
      <c r="Z459" s="126"/>
      <c r="AA459" s="384"/>
    </row>
    <row r="460" spans="1:27" x14ac:dyDescent="0.25">
      <c r="A460" s="279"/>
      <c r="B460" s="382"/>
      <c r="C460" s="285"/>
      <c r="D460" s="97"/>
      <c r="E460" s="388"/>
      <c r="F460" s="285"/>
      <c r="G460" s="35"/>
      <c r="H460" s="285"/>
      <c r="I460" s="35"/>
      <c r="J460" s="35"/>
      <c r="K460" s="287"/>
      <c r="L460" s="285"/>
      <c r="M460" s="65"/>
      <c r="N460" s="66" t="s">
        <v>218</v>
      </c>
      <c r="O460" s="35" t="str">
        <f t="shared" si="106"/>
        <v/>
      </c>
      <c r="P460" s="35" t="str">
        <f t="shared" si="106"/>
        <v/>
      </c>
      <c r="Q460" s="285"/>
      <c r="R460" s="35"/>
      <c r="S460" s="285"/>
      <c r="T460" s="35"/>
      <c r="U460" s="35"/>
      <c r="V460" s="287"/>
      <c r="W460" s="134"/>
      <c r="X460" s="147"/>
      <c r="Y460" s="147"/>
      <c r="Z460" s="147"/>
      <c r="AA460" s="385"/>
    </row>
    <row r="461" spans="1:27" hidden="1" x14ac:dyDescent="0.25">
      <c r="A461" s="279">
        <v>91</v>
      </c>
      <c r="B461" s="368"/>
      <c r="C461" s="283" t="s">
        <v>288</v>
      </c>
      <c r="D461" s="80"/>
      <c r="E461" s="286"/>
      <c r="F461" s="283" t="s">
        <v>218</v>
      </c>
      <c r="G461" s="35">
        <f t="shared" ref="G461" si="116">IF(F461="1 - Rara vez",1,IF(F461="2 - Improbable",2,IF(F461="3 - Posible",3,IF(F461="4 - Probable",4,IF(F461="5 - Casi seguro",5,IF(F461="1 - Baja",6,IF(F461="2 - Media",7,IF(F461="3 - Alta",8,IF(F461="Seleccione",0)))))))))</f>
        <v>0</v>
      </c>
      <c r="H461" s="283" t="s">
        <v>218</v>
      </c>
      <c r="I461" s="35">
        <f t="shared" ref="I461" si="117">IF(H461="1 -Insignificante",1,IF(H461="2 -Menor",2,IF(H461="3 -Moderado",3,IF(H461="5 -Moderado",6,IF(H461="4 -Mayor",4,IF(H461="10 -Mayor",7,IF(H461="5 -Catastrófico",5,IF(H461="20 -Catastrófico",8,IF(H461="1 - Mínimo/Leve",9,IF(H461="2 - Importante",10,IF(H461="3 - Fuerte",11,IF(H461="Seleccione",0))))))))))))</f>
        <v>0</v>
      </c>
      <c r="J461" s="35" t="str">
        <f t="shared" ref="J461" si="118">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287"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283" t="s">
        <v>318</v>
      </c>
      <c r="M461" s="125"/>
      <c r="N461" s="66" t="s">
        <v>218</v>
      </c>
      <c r="O461" s="35" t="str">
        <f t="shared" si="106"/>
        <v/>
      </c>
      <c r="P461" s="35" t="str">
        <f t="shared" si="106"/>
        <v/>
      </c>
      <c r="Q461" s="283" t="s">
        <v>218</v>
      </c>
      <c r="R461" s="35">
        <f t="shared" ref="R461" si="119">IF(Q461="1 - Rara vez",1,IF(Q461="2 - Improbable",2,IF(Q461="3 - Posible",3,IF(Q461="4 - Probable",4,IF(Q461="5 - Casi seguro",5,IF(Q461="1 - Baja",6,IF(Q461="2 - Media",7,IF(Q461="3 - Alta",8,IF(Q461="NO APLICA","",IF(Q461="Seleccione",0))))))))))</f>
        <v>0</v>
      </c>
      <c r="S461" s="283" t="s">
        <v>218</v>
      </c>
      <c r="T461" s="35">
        <f t="shared" ref="T461" si="120">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21">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287"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6"/>
      <c r="X461" s="146"/>
      <c r="Y461" s="146"/>
      <c r="Z461" s="126"/>
      <c r="AA461" s="390"/>
    </row>
    <row r="462" spans="1:27" hidden="1" x14ac:dyDescent="0.25">
      <c r="A462" s="279"/>
      <c r="B462" s="368"/>
      <c r="C462" s="284"/>
      <c r="D462" s="80"/>
      <c r="E462" s="389"/>
      <c r="F462" s="284"/>
      <c r="G462" s="35"/>
      <c r="H462" s="284"/>
      <c r="I462" s="35"/>
      <c r="J462" s="35"/>
      <c r="K462" s="287"/>
      <c r="L462" s="284"/>
      <c r="M462" s="125"/>
      <c r="N462" s="66" t="s">
        <v>218</v>
      </c>
      <c r="O462" s="35" t="str">
        <f t="shared" ref="O462:P495" si="122">IF($C$33="Oportunidad","NO APLICA","")</f>
        <v/>
      </c>
      <c r="P462" s="35" t="str">
        <f t="shared" si="122"/>
        <v/>
      </c>
      <c r="Q462" s="284"/>
      <c r="R462" s="35"/>
      <c r="S462" s="284"/>
      <c r="T462" s="35"/>
      <c r="U462" s="35"/>
      <c r="V462" s="287"/>
      <c r="W462" s="126"/>
      <c r="X462" s="146"/>
      <c r="Y462" s="146"/>
      <c r="Z462" s="126"/>
      <c r="AA462" s="292"/>
    </row>
    <row r="463" spans="1:27" hidden="1" x14ac:dyDescent="0.25">
      <c r="A463" s="279"/>
      <c r="B463" s="368"/>
      <c r="C463" s="284"/>
      <c r="D463" s="80"/>
      <c r="E463" s="389"/>
      <c r="F463" s="284"/>
      <c r="G463" s="35"/>
      <c r="H463" s="284"/>
      <c r="I463" s="35"/>
      <c r="J463" s="35"/>
      <c r="K463" s="287"/>
      <c r="L463" s="284"/>
      <c r="M463" s="65"/>
      <c r="N463" s="66" t="s">
        <v>218</v>
      </c>
      <c r="O463" s="35" t="str">
        <f t="shared" si="122"/>
        <v/>
      </c>
      <c r="P463" s="35" t="str">
        <f t="shared" si="122"/>
        <v/>
      </c>
      <c r="Q463" s="284"/>
      <c r="R463" s="35"/>
      <c r="S463" s="284"/>
      <c r="T463" s="35"/>
      <c r="U463" s="35"/>
      <c r="V463" s="287"/>
      <c r="W463" s="126"/>
      <c r="X463" s="126"/>
      <c r="Y463" s="126"/>
      <c r="Z463" s="126"/>
      <c r="AA463" s="292"/>
    </row>
    <row r="464" spans="1:27" hidden="1" x14ac:dyDescent="0.25">
      <c r="A464" s="279"/>
      <c r="B464" s="368"/>
      <c r="C464" s="284"/>
      <c r="D464" s="80"/>
      <c r="E464" s="389"/>
      <c r="F464" s="284"/>
      <c r="G464" s="35"/>
      <c r="H464" s="284"/>
      <c r="I464" s="35"/>
      <c r="J464" s="35"/>
      <c r="K464" s="287"/>
      <c r="L464" s="284"/>
      <c r="M464" s="65"/>
      <c r="N464" s="66" t="s">
        <v>218</v>
      </c>
      <c r="O464" s="35" t="str">
        <f t="shared" si="122"/>
        <v/>
      </c>
      <c r="P464" s="35" t="str">
        <f t="shared" si="122"/>
        <v/>
      </c>
      <c r="Q464" s="284"/>
      <c r="R464" s="35"/>
      <c r="S464" s="284"/>
      <c r="T464" s="35"/>
      <c r="U464" s="35"/>
      <c r="V464" s="287"/>
      <c r="W464" s="126"/>
      <c r="X464" s="126"/>
      <c r="Y464" s="126"/>
      <c r="Z464" s="126"/>
      <c r="AA464" s="292"/>
    </row>
    <row r="465" spans="1:27" hidden="1" x14ac:dyDescent="0.25">
      <c r="A465" s="279"/>
      <c r="B465" s="368"/>
      <c r="C465" s="285"/>
      <c r="D465" s="97"/>
      <c r="E465" s="389"/>
      <c r="F465" s="285"/>
      <c r="G465" s="35"/>
      <c r="H465" s="285"/>
      <c r="I465" s="35"/>
      <c r="J465" s="35"/>
      <c r="K465" s="287"/>
      <c r="L465" s="285"/>
      <c r="M465" s="65"/>
      <c r="N465" s="66" t="s">
        <v>218</v>
      </c>
      <c r="O465" s="35" t="str">
        <f t="shared" si="122"/>
        <v/>
      </c>
      <c r="P465" s="35" t="str">
        <f t="shared" si="122"/>
        <v/>
      </c>
      <c r="Q465" s="285"/>
      <c r="R465" s="35"/>
      <c r="S465" s="285"/>
      <c r="T465" s="35"/>
      <c r="U465" s="35"/>
      <c r="V465" s="287"/>
      <c r="W465" s="134"/>
      <c r="X465" s="147"/>
      <c r="Y465" s="147"/>
      <c r="Z465" s="147"/>
      <c r="AA465" s="293"/>
    </row>
    <row r="466" spans="1:27" hidden="1" x14ac:dyDescent="0.25">
      <c r="A466" s="279">
        <v>92</v>
      </c>
      <c r="B466" s="368"/>
      <c r="C466" s="283" t="s">
        <v>288</v>
      </c>
      <c r="D466" s="80"/>
      <c r="E466" s="286"/>
      <c r="F466" s="283" t="s">
        <v>218</v>
      </c>
      <c r="G466" s="35">
        <f t="shared" ref="G466" si="123">IF(F466="1 - Rara vez",1,IF(F466="2 - Improbable",2,IF(F466="3 - Posible",3,IF(F466="4 - Probable",4,IF(F466="5 - Casi seguro",5,IF(F466="1 - Baja",6,IF(F466="2 - Media",7,IF(F466="3 - Alta",8,IF(F466="Seleccione",0)))))))))</f>
        <v>0</v>
      </c>
      <c r="H466" s="283" t="s">
        <v>218</v>
      </c>
      <c r="I466" s="35">
        <f t="shared" ref="I466" si="124">IF(H466="1 -Insignificante",1,IF(H466="2 -Menor",2,IF(H466="3 -Moderado",3,IF(H466="5 -Moderado",6,IF(H466="4 -Mayor",4,IF(H466="10 -Mayor",7,IF(H466="5 -Catastrófico",5,IF(H466="20 -Catastrófico",8,IF(H466="1 - Mínimo/Leve",9,IF(H466="2 - Importante",10,IF(H466="3 - Fuerte",11,IF(H466="Seleccione",0))))))))))))</f>
        <v>0</v>
      </c>
      <c r="J466" s="35" t="str">
        <f t="shared" ref="J466" si="125">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287"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283" t="s">
        <v>318</v>
      </c>
      <c r="M466" s="125"/>
      <c r="N466" s="66" t="s">
        <v>218</v>
      </c>
      <c r="O466" s="35" t="str">
        <f t="shared" si="122"/>
        <v/>
      </c>
      <c r="P466" s="35" t="str">
        <f t="shared" si="122"/>
        <v/>
      </c>
      <c r="Q466" s="283" t="s">
        <v>218</v>
      </c>
      <c r="R466" s="35">
        <f t="shared" ref="R466" si="126">IF(Q466="1 - Rara vez",1,IF(Q466="2 - Improbable",2,IF(Q466="3 - Posible",3,IF(Q466="4 - Probable",4,IF(Q466="5 - Casi seguro",5,IF(Q466="1 - Baja",6,IF(Q466="2 - Media",7,IF(Q466="3 - Alta",8,IF(Q466="NO APLICA","",IF(Q466="Seleccione",0))))))))))</f>
        <v>0</v>
      </c>
      <c r="S466" s="283" t="s">
        <v>218</v>
      </c>
      <c r="T466" s="35">
        <f t="shared" ref="T466" si="127">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28">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287"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6"/>
      <c r="X466" s="146"/>
      <c r="Y466" s="146"/>
      <c r="Z466" s="126"/>
      <c r="AA466" s="390"/>
    </row>
    <row r="467" spans="1:27" hidden="1" x14ac:dyDescent="0.25">
      <c r="A467" s="279"/>
      <c r="B467" s="368"/>
      <c r="C467" s="284"/>
      <c r="D467" s="80"/>
      <c r="E467" s="389"/>
      <c r="F467" s="284"/>
      <c r="G467" s="35"/>
      <c r="H467" s="284"/>
      <c r="I467" s="35"/>
      <c r="J467" s="35"/>
      <c r="K467" s="287"/>
      <c r="L467" s="284"/>
      <c r="M467" s="125"/>
      <c r="N467" s="66" t="s">
        <v>218</v>
      </c>
      <c r="O467" s="35" t="str">
        <f t="shared" si="122"/>
        <v/>
      </c>
      <c r="P467" s="35" t="str">
        <f t="shared" si="122"/>
        <v/>
      </c>
      <c r="Q467" s="284"/>
      <c r="R467" s="35"/>
      <c r="S467" s="284"/>
      <c r="T467" s="35"/>
      <c r="U467" s="35"/>
      <c r="V467" s="287"/>
      <c r="W467" s="126"/>
      <c r="X467" s="146"/>
      <c r="Y467" s="146"/>
      <c r="Z467" s="126"/>
      <c r="AA467" s="292"/>
    </row>
    <row r="468" spans="1:27" hidden="1" x14ac:dyDescent="0.25">
      <c r="A468" s="279"/>
      <c r="B468" s="368"/>
      <c r="C468" s="284"/>
      <c r="D468" s="80"/>
      <c r="E468" s="389"/>
      <c r="F468" s="284"/>
      <c r="G468" s="35"/>
      <c r="H468" s="284"/>
      <c r="I468" s="35"/>
      <c r="J468" s="35"/>
      <c r="K468" s="287"/>
      <c r="L468" s="284"/>
      <c r="M468" s="65"/>
      <c r="N468" s="66" t="s">
        <v>218</v>
      </c>
      <c r="O468" s="35" t="str">
        <f t="shared" si="122"/>
        <v/>
      </c>
      <c r="P468" s="35" t="str">
        <f t="shared" si="122"/>
        <v/>
      </c>
      <c r="Q468" s="284"/>
      <c r="R468" s="35"/>
      <c r="S468" s="284"/>
      <c r="T468" s="35"/>
      <c r="U468" s="35"/>
      <c r="V468" s="287"/>
      <c r="W468" s="126"/>
      <c r="X468" s="126"/>
      <c r="Y468" s="126"/>
      <c r="Z468" s="126"/>
      <c r="AA468" s="292"/>
    </row>
    <row r="469" spans="1:27" hidden="1" x14ac:dyDescent="0.25">
      <c r="A469" s="279"/>
      <c r="B469" s="368"/>
      <c r="C469" s="284"/>
      <c r="D469" s="80"/>
      <c r="E469" s="389"/>
      <c r="F469" s="284"/>
      <c r="G469" s="35"/>
      <c r="H469" s="284"/>
      <c r="I469" s="35"/>
      <c r="J469" s="35"/>
      <c r="K469" s="287"/>
      <c r="L469" s="284"/>
      <c r="M469" s="65"/>
      <c r="N469" s="66" t="s">
        <v>218</v>
      </c>
      <c r="O469" s="35" t="str">
        <f t="shared" si="122"/>
        <v/>
      </c>
      <c r="P469" s="35" t="str">
        <f t="shared" si="122"/>
        <v/>
      </c>
      <c r="Q469" s="284"/>
      <c r="R469" s="35"/>
      <c r="S469" s="284"/>
      <c r="T469" s="35"/>
      <c r="U469" s="35"/>
      <c r="V469" s="287"/>
      <c r="W469" s="126"/>
      <c r="X469" s="126"/>
      <c r="Y469" s="126"/>
      <c r="Z469" s="126"/>
      <c r="AA469" s="292"/>
    </row>
    <row r="470" spans="1:27" hidden="1" x14ac:dyDescent="0.25">
      <c r="A470" s="279"/>
      <c r="B470" s="368"/>
      <c r="C470" s="285"/>
      <c r="D470" s="97"/>
      <c r="E470" s="389"/>
      <c r="F470" s="285"/>
      <c r="G470" s="35"/>
      <c r="H470" s="285"/>
      <c r="I470" s="35"/>
      <c r="J470" s="35"/>
      <c r="K470" s="287"/>
      <c r="L470" s="285"/>
      <c r="M470" s="65"/>
      <c r="N470" s="66" t="s">
        <v>218</v>
      </c>
      <c r="O470" s="35" t="str">
        <f t="shared" si="122"/>
        <v/>
      </c>
      <c r="P470" s="35" t="str">
        <f t="shared" si="122"/>
        <v/>
      </c>
      <c r="Q470" s="285"/>
      <c r="R470" s="35"/>
      <c r="S470" s="285"/>
      <c r="T470" s="35"/>
      <c r="U470" s="35"/>
      <c r="V470" s="287"/>
      <c r="W470" s="134"/>
      <c r="X470" s="147"/>
      <c r="Y470" s="147"/>
      <c r="Z470" s="147"/>
      <c r="AA470" s="293"/>
    </row>
    <row r="471" spans="1:27" x14ac:dyDescent="0.25">
      <c r="A471" s="279">
        <v>89</v>
      </c>
      <c r="B471" s="382"/>
      <c r="C471" s="283" t="s">
        <v>218</v>
      </c>
      <c r="D471" s="97"/>
      <c r="E471" s="386"/>
      <c r="F471" s="283" t="s">
        <v>218</v>
      </c>
      <c r="G471" s="35">
        <f t="shared" ref="G471" si="129">IF(F471="1 - Rara vez",1,IF(F471="2 - Improbable",2,IF(F471="3 - Posible",3,IF(F471="4 - Probable",4,IF(F471="5 - Casi seguro",5,IF(F471="1 - Baja",6,IF(F471="2 - Media",7,IF(F471="3 - Alta",8,IF(F471="Seleccione",0)))))))))</f>
        <v>0</v>
      </c>
      <c r="H471" s="283" t="s">
        <v>218</v>
      </c>
      <c r="I471" s="35">
        <f t="shared" ref="I471" si="130">IF(H471="1 -Insignificante",1,IF(H471="2 -Menor",2,IF(H471="3 -Moderado",3,IF(H471="5 -Moderado",6,IF(H471="4 -Mayor",4,IF(H471="10 -Mayor",7,IF(H471="5 -Catastrófico",5,IF(H471="20 -Catastrófico",8,IF(H471="1 - Mínimo/Leve",9,IF(H471="2 - Importante",10,IF(H471="3 - Fuerte",11,IF(H471="Seleccione",0))))))))))))</f>
        <v>0</v>
      </c>
      <c r="J471" s="35" t="str">
        <f t="shared" ref="J471" si="131">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Seleccione</v>
      </c>
      <c r="K471" s="287"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Sin Zona</v>
      </c>
      <c r="L471" s="283" t="s">
        <v>318</v>
      </c>
      <c r="M471" s="80"/>
      <c r="N471" s="66" t="s">
        <v>218</v>
      </c>
      <c r="O471" s="35" t="str">
        <f t="shared" si="122"/>
        <v/>
      </c>
      <c r="P471" s="35" t="str">
        <f t="shared" si="122"/>
        <v/>
      </c>
      <c r="Q471" s="283" t="s">
        <v>218</v>
      </c>
      <c r="R471" s="35">
        <f t="shared" ref="R471" si="132">IF(Q471="1 - Rara vez",1,IF(Q471="2 - Improbable",2,IF(Q471="3 - Posible",3,IF(Q471="4 - Probable",4,IF(Q471="5 - Casi seguro",5,IF(Q471="1 - Baja",6,IF(Q471="2 - Media",7,IF(Q471="3 - Alta",8,IF(Q471="NO APLICA","",IF(Q471="Seleccione",0))))))))))</f>
        <v>0</v>
      </c>
      <c r="S471" s="283" t="s">
        <v>218</v>
      </c>
      <c r="T471" s="35">
        <f t="shared" ref="T471" si="133">IF(S471="1 -Insignificante",1,IF(S471="2 -Menor",2,IF(S471="3 -Moderado",3,IF(S471="4 -Mayor",4,IF(S471="10 -Mayor",7,IF(S471="5 -Catastrófico",5,IF(S471="5 -Moderado",6,IF(S471="20 -Catastrófico",8,IF(S471="1 - Mínimo/Leve",9,IF(S471="2 - Importante",10,IF(S471="3 - Fuerte",11,IF(S471="NO APLICA","",IF(S471="Seleccione",0)))))))))))))</f>
        <v>0</v>
      </c>
      <c r="U471" s="35" t="str">
        <f t="shared" ref="U471" si="134">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Seleccione</v>
      </c>
      <c r="V471" s="287"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Sin Zona</v>
      </c>
      <c r="W471" s="80"/>
      <c r="X471" s="170"/>
      <c r="Y471" s="170"/>
      <c r="Z471" s="80"/>
      <c r="AA471" s="280"/>
    </row>
    <row r="472" spans="1:27" x14ac:dyDescent="0.25">
      <c r="A472" s="279"/>
      <c r="B472" s="382"/>
      <c r="C472" s="284"/>
      <c r="D472" s="97"/>
      <c r="E472" s="387"/>
      <c r="F472" s="284"/>
      <c r="G472" s="35"/>
      <c r="H472" s="284"/>
      <c r="I472" s="35"/>
      <c r="J472" s="35"/>
      <c r="K472" s="287"/>
      <c r="L472" s="284"/>
      <c r="M472" s="80"/>
      <c r="N472" s="66" t="s">
        <v>218</v>
      </c>
      <c r="O472" s="35" t="str">
        <f t="shared" si="122"/>
        <v/>
      </c>
      <c r="P472" s="35" t="str">
        <f t="shared" si="122"/>
        <v/>
      </c>
      <c r="Q472" s="284"/>
      <c r="R472" s="35"/>
      <c r="S472" s="284"/>
      <c r="T472" s="35"/>
      <c r="U472" s="35"/>
      <c r="V472" s="287"/>
      <c r="W472" s="80"/>
      <c r="X472" s="170"/>
      <c r="Y472" s="170"/>
      <c r="Z472" s="80"/>
      <c r="AA472" s="281"/>
    </row>
    <row r="473" spans="1:27" x14ac:dyDescent="0.25">
      <c r="A473" s="279"/>
      <c r="B473" s="382"/>
      <c r="C473" s="284"/>
      <c r="D473" s="97"/>
      <c r="E473" s="387"/>
      <c r="F473" s="284"/>
      <c r="G473" s="35"/>
      <c r="H473" s="284"/>
      <c r="I473" s="35"/>
      <c r="J473" s="35"/>
      <c r="K473" s="287"/>
      <c r="L473" s="284"/>
      <c r="M473" s="65"/>
      <c r="N473" s="66" t="s">
        <v>218</v>
      </c>
      <c r="O473" s="35" t="str">
        <f t="shared" si="122"/>
        <v/>
      </c>
      <c r="P473" s="35" t="str">
        <f t="shared" si="122"/>
        <v/>
      </c>
      <c r="Q473" s="284"/>
      <c r="R473" s="35"/>
      <c r="S473" s="284"/>
      <c r="T473" s="35"/>
      <c r="U473" s="35"/>
      <c r="V473" s="287"/>
      <c r="W473" s="80"/>
      <c r="X473" s="170"/>
      <c r="Y473" s="170"/>
      <c r="Z473" s="80"/>
      <c r="AA473" s="281"/>
    </row>
    <row r="474" spans="1:27" x14ac:dyDescent="0.25">
      <c r="A474" s="279"/>
      <c r="B474" s="382"/>
      <c r="C474" s="284"/>
      <c r="D474" s="97"/>
      <c r="E474" s="387"/>
      <c r="F474" s="284"/>
      <c r="G474" s="35"/>
      <c r="H474" s="284"/>
      <c r="I474" s="35"/>
      <c r="J474" s="35"/>
      <c r="K474" s="287"/>
      <c r="L474" s="284"/>
      <c r="M474" s="65"/>
      <c r="N474" s="66" t="s">
        <v>218</v>
      </c>
      <c r="O474" s="35" t="str">
        <f t="shared" si="122"/>
        <v/>
      </c>
      <c r="P474" s="35" t="str">
        <f t="shared" si="122"/>
        <v/>
      </c>
      <c r="Q474" s="284"/>
      <c r="R474" s="35"/>
      <c r="S474" s="284"/>
      <c r="T474" s="35"/>
      <c r="U474" s="35"/>
      <c r="V474" s="287"/>
      <c r="W474" s="80"/>
      <c r="X474" s="80"/>
      <c r="Y474" s="80"/>
      <c r="Z474" s="80"/>
      <c r="AA474" s="281"/>
    </row>
    <row r="475" spans="1:27" ht="13.5" customHeight="1" x14ac:dyDescent="0.25">
      <c r="A475" s="279"/>
      <c r="B475" s="382"/>
      <c r="C475" s="285"/>
      <c r="D475" s="97"/>
      <c r="E475" s="388"/>
      <c r="F475" s="285"/>
      <c r="G475" s="35"/>
      <c r="H475" s="285"/>
      <c r="I475" s="35"/>
      <c r="J475" s="35"/>
      <c r="K475" s="287"/>
      <c r="L475" s="285"/>
      <c r="M475" s="65"/>
      <c r="N475" s="66" t="s">
        <v>218</v>
      </c>
      <c r="O475" s="35" t="str">
        <f t="shared" si="122"/>
        <v/>
      </c>
      <c r="P475" s="35" t="str">
        <f t="shared" si="122"/>
        <v/>
      </c>
      <c r="Q475" s="285"/>
      <c r="R475" s="35"/>
      <c r="S475" s="285"/>
      <c r="T475" s="35"/>
      <c r="U475" s="35"/>
      <c r="V475" s="287"/>
      <c r="W475" s="80"/>
      <c r="X475" s="80"/>
      <c r="Y475" s="80"/>
      <c r="Z475" s="80"/>
      <c r="AA475" s="282"/>
    </row>
    <row r="476" spans="1:27" x14ac:dyDescent="0.25">
      <c r="A476" s="279">
        <v>90</v>
      </c>
      <c r="B476" s="280"/>
      <c r="C476" s="283" t="s">
        <v>218</v>
      </c>
      <c r="D476" s="113"/>
      <c r="E476" s="309"/>
      <c r="F476" s="283" t="s">
        <v>218</v>
      </c>
      <c r="G476" s="35">
        <f t="shared" ref="G476" si="135">IF(F476="1 - Rara vez",1,IF(F476="2 - Improbable",2,IF(F476="3 - Posible",3,IF(F476="4 - Probable",4,IF(F476="5 - Casi seguro",5,IF(F476="1 - Baja",6,IF(F476="2 - Media",7,IF(F476="3 - Alta",8,IF(F476="Seleccione",0)))))))))</f>
        <v>0</v>
      </c>
      <c r="H476" s="283" t="s">
        <v>218</v>
      </c>
      <c r="I476" s="35">
        <f t="shared" ref="I476" si="136">IF(H476="1 -Insignificante",1,IF(H476="2 -Menor",2,IF(H476="3 -Moderado",3,IF(H476="5 -Moderado",6,IF(H476="4 -Mayor",4,IF(H476="10 -Mayor",7,IF(H476="5 -Catastrófico",5,IF(H476="20 -Catastrófico",8,IF(H476="1 - Mínimo/Leve",9,IF(H476="2 - Importante",10,IF(H476="3 - Fuerte",11,IF(H476="Seleccione",0))))))))))))</f>
        <v>0</v>
      </c>
      <c r="J476" s="35" t="str">
        <f t="shared" ref="J476" si="137">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Seleccione</v>
      </c>
      <c r="K476" s="287"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Sin Zona</v>
      </c>
      <c r="L476" s="283" t="s">
        <v>318</v>
      </c>
      <c r="M476" s="80"/>
      <c r="N476" s="66" t="s">
        <v>218</v>
      </c>
      <c r="O476" s="35" t="str">
        <f t="shared" si="122"/>
        <v/>
      </c>
      <c r="P476" s="35" t="str">
        <f t="shared" si="122"/>
        <v/>
      </c>
      <c r="Q476" s="283" t="s">
        <v>218</v>
      </c>
      <c r="R476" s="35">
        <f t="shared" ref="R476" si="138">IF(Q476="1 - Rara vez",1,IF(Q476="2 - Improbable",2,IF(Q476="3 - Posible",3,IF(Q476="4 - Probable",4,IF(Q476="5 - Casi seguro",5,IF(Q476="1 - Baja",6,IF(Q476="2 - Media",7,IF(Q476="3 - Alta",8,IF(Q476="NO APLICA","",IF(Q476="Seleccione",0))))))))))</f>
        <v>0</v>
      </c>
      <c r="S476" s="283" t="s">
        <v>218</v>
      </c>
      <c r="T476" s="35">
        <f t="shared" ref="T476" si="139">IF(S476="1 -Insignificante",1,IF(S476="2 -Menor",2,IF(S476="3 -Moderado",3,IF(S476="4 -Mayor",4,IF(S476="10 -Mayor",7,IF(S476="5 -Catastrófico",5,IF(S476="5 -Moderado",6,IF(S476="20 -Catastrófico",8,IF(S476="1 - Mínimo/Leve",9,IF(S476="2 - Importante",10,IF(S476="3 - Fuerte",11,IF(S476="NO APLICA","",IF(S476="Seleccione",0)))))))))))))</f>
        <v>0</v>
      </c>
      <c r="U476" s="35" t="str">
        <f t="shared" ref="U476" si="140">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Seleccione</v>
      </c>
      <c r="V476" s="287"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Sin Zona</v>
      </c>
      <c r="W476" s="80"/>
      <c r="X476" s="170"/>
      <c r="Y476" s="170"/>
      <c r="Z476" s="80"/>
      <c r="AA476" s="280"/>
    </row>
    <row r="477" spans="1:27" x14ac:dyDescent="0.25">
      <c r="A477" s="279"/>
      <c r="B477" s="281"/>
      <c r="C477" s="284"/>
      <c r="D477" s="80"/>
      <c r="E477" s="289"/>
      <c r="F477" s="284"/>
      <c r="G477" s="35"/>
      <c r="H477" s="284"/>
      <c r="I477" s="35"/>
      <c r="J477" s="35"/>
      <c r="K477" s="287"/>
      <c r="L477" s="284"/>
      <c r="M477" s="80"/>
      <c r="N477" s="66" t="s">
        <v>218</v>
      </c>
      <c r="O477" s="35" t="str">
        <f t="shared" si="122"/>
        <v/>
      </c>
      <c r="P477" s="35" t="str">
        <f t="shared" si="122"/>
        <v/>
      </c>
      <c r="Q477" s="284"/>
      <c r="R477" s="35"/>
      <c r="S477" s="284"/>
      <c r="T477" s="35"/>
      <c r="U477" s="35"/>
      <c r="V477" s="287"/>
      <c r="W477" s="80"/>
      <c r="X477" s="170"/>
      <c r="Y477" s="170"/>
      <c r="Z477" s="80"/>
      <c r="AA477" s="281"/>
    </row>
    <row r="478" spans="1:27" x14ac:dyDescent="0.25">
      <c r="A478" s="279"/>
      <c r="B478" s="281"/>
      <c r="C478" s="284"/>
      <c r="D478" s="126"/>
      <c r="E478" s="289"/>
      <c r="F478" s="284"/>
      <c r="G478" s="35"/>
      <c r="H478" s="284"/>
      <c r="I478" s="35"/>
      <c r="J478" s="35"/>
      <c r="K478" s="287"/>
      <c r="L478" s="284"/>
      <c r="M478" s="65"/>
      <c r="N478" s="66" t="s">
        <v>218</v>
      </c>
      <c r="O478" s="35" t="str">
        <f t="shared" si="122"/>
        <v/>
      </c>
      <c r="P478" s="35" t="str">
        <f t="shared" si="122"/>
        <v/>
      </c>
      <c r="Q478" s="284"/>
      <c r="R478" s="35"/>
      <c r="S478" s="284"/>
      <c r="T478" s="35"/>
      <c r="U478" s="35"/>
      <c r="V478" s="287"/>
      <c r="W478" s="80"/>
      <c r="X478" s="170"/>
      <c r="Y478" s="170"/>
      <c r="Z478" s="80"/>
      <c r="AA478" s="281"/>
    </row>
    <row r="479" spans="1:27" x14ac:dyDescent="0.25">
      <c r="A479" s="279"/>
      <c r="B479" s="281"/>
      <c r="C479" s="284"/>
      <c r="D479" s="132"/>
      <c r="E479" s="289"/>
      <c r="F479" s="284"/>
      <c r="G479" s="35"/>
      <c r="H479" s="284"/>
      <c r="I479" s="35"/>
      <c r="J479" s="35"/>
      <c r="K479" s="287"/>
      <c r="L479" s="284"/>
      <c r="M479" s="65"/>
      <c r="N479" s="66" t="s">
        <v>218</v>
      </c>
      <c r="O479" s="35" t="str">
        <f t="shared" si="122"/>
        <v/>
      </c>
      <c r="P479" s="35" t="str">
        <f t="shared" si="122"/>
        <v/>
      </c>
      <c r="Q479" s="284"/>
      <c r="R479" s="35"/>
      <c r="S479" s="284"/>
      <c r="T479" s="35"/>
      <c r="U479" s="35"/>
      <c r="V479" s="287"/>
      <c r="W479" s="80"/>
      <c r="X479" s="80"/>
      <c r="Y479" s="80"/>
      <c r="Z479" s="80"/>
      <c r="AA479" s="281"/>
    </row>
    <row r="480" spans="1:27" x14ac:dyDescent="0.25">
      <c r="A480" s="279"/>
      <c r="B480" s="282"/>
      <c r="C480" s="285"/>
      <c r="D480" s="97"/>
      <c r="E480" s="317"/>
      <c r="F480" s="285"/>
      <c r="G480" s="35"/>
      <c r="H480" s="285"/>
      <c r="I480" s="35"/>
      <c r="J480" s="35"/>
      <c r="K480" s="287"/>
      <c r="L480" s="285"/>
      <c r="M480" s="65"/>
      <c r="N480" s="66" t="s">
        <v>218</v>
      </c>
      <c r="O480" s="35" t="str">
        <f t="shared" si="122"/>
        <v/>
      </c>
      <c r="P480" s="35" t="str">
        <f t="shared" si="122"/>
        <v/>
      </c>
      <c r="Q480" s="285"/>
      <c r="R480" s="35"/>
      <c r="S480" s="285"/>
      <c r="T480" s="35"/>
      <c r="U480" s="35"/>
      <c r="V480" s="287"/>
      <c r="W480" s="80"/>
      <c r="X480" s="80"/>
      <c r="Y480" s="80"/>
      <c r="Z480" s="80"/>
      <c r="AA480" s="282"/>
    </row>
    <row r="481" spans="1:27" x14ac:dyDescent="0.25">
      <c r="A481" s="279">
        <v>91</v>
      </c>
      <c r="B481" s="280"/>
      <c r="C481" s="283" t="s">
        <v>218</v>
      </c>
      <c r="D481" s="80"/>
      <c r="E481" s="288"/>
      <c r="F481" s="283" t="s">
        <v>218</v>
      </c>
      <c r="G481" s="35">
        <f t="shared" ref="G481" si="141">IF(F481="1 - Rara vez",1,IF(F481="2 - Improbable",2,IF(F481="3 - Posible",3,IF(F481="4 - Probable",4,IF(F481="5 - Casi seguro",5,IF(F481="1 - Baja",6,IF(F481="2 - Media",7,IF(F481="3 - Alta",8,IF(F481="Seleccione",0)))))))))</f>
        <v>0</v>
      </c>
      <c r="H481" s="283" t="s">
        <v>218</v>
      </c>
      <c r="I481" s="35">
        <f t="shared" ref="I481" si="142">IF(H481="1 -Insignificante",1,IF(H481="2 -Menor",2,IF(H481="3 -Moderado",3,IF(H481="5 -Moderado",6,IF(H481="4 -Mayor",4,IF(H481="10 -Mayor",7,IF(H481="5 -Catastrófico",5,IF(H481="20 -Catastrófico",8,IF(H481="1 - Mínimo/Leve",9,IF(H481="2 - Importante",10,IF(H481="3 - Fuerte",11,IF(H481="Seleccione",0))))))))))))</f>
        <v>0</v>
      </c>
      <c r="J481" s="35" t="str">
        <f t="shared" ref="J481" si="143">IF(AND(G481=1,I481=1),1,IF(AND(G481=1,I481=2),2,IF(AND(G481=1,I481=3),3,IF(AND(G481=1,I481=4),4,IF(AND(G481=1,I481=5),5,IF(AND(G481=2,I481=1),6,IF(AND(G481=2,I481=2),7,IF(AND(G481=2,I481=3),8,IF(AND(G481=2,I481=4),9,IF(AND(G481=2,I481=5),10,IF(AND(G481=3,I481=1),11,IF(AND(G481=3,I481=2),12,IF(AND(G481=3,I481=3),13,IF(AND(G481=3,I481=4),14,IF(AND(G481=3,I481=5),15,IF(AND(G481=4,I481=1),16,IF(AND(G481=4,I481=2),17,IF(AND(G481=4,I481=3),18,IF(AND(G481=4,I481=4),19,IF(AND(G481=4,I481=5),20,IF(AND(G481=5,I481=1),21,IF(AND(G481=5,I481=2),22,IF(AND(G481=5,I481=3),23,IF(AND(G481=5,I481=4),24,IF(AND(G481=5,I481=5),25,IF(AND(G481=1,I481=6),26,IF(AND(G481=1,I481=7),27,IF(AND(G481=1,I481=8),28,IF(AND(G481=2,I481=6),29,IF(AND(G481=2,I481=7),30,IF(AND(G481=2,I481=8),31,IF(AND(G481=3,I481=6),32,IF(AND(G481=3,I481=7),33,IF(AND(G481=3,I481=8),34,IF(AND(G481=4,I481=6),35,IF(AND(G481=4,I481=7),36,IF(AND(G481=4,I481=8),37,IF(AND(G481=5,I481=6),38,IF(AND(G481=5,I481=7),39,IF(AND(G481=5,I481=8),40,IF(AND(G481=6,I481=9),41,IF(AND(G481=6,I481=10),42,IF(AND(G481=6,I481=11),43,IF(AND(G481=7,I481=9),44,IF(AND(G481=7,I481=10),45,IF(AND(G481=7,I481=11),46,IF(AND(G481=8,I481=9),47,IF(AND(G481=8,I481=10),48,IF(AND(G481=8,I481=11),49,"Seleccione")))))))))))))))))))))))))))))))))))))))))))))))))</f>
        <v>Seleccione</v>
      </c>
      <c r="K481" s="287" t="str">
        <f>IF(J481=1,'Etapa 2 - Análisis'!$Y$4,IF(J481=2,'Etapa 2 - Análisis'!$Z$4,IF(J481=6,'Etapa 2 - Análisis'!$AD$4,IF(J481=7,'Etapa 2 - Análisis'!$AE$4,IF(J481=11,'Etapa 2 - Análisis'!$AI$4,IF(J481=3,'Etapa 2 - Análisis'!$AA$4,IF(J481=8,'Etapa 2 - Análisis'!$AF$4,IF(J481=12,'Etapa 2 - Análisis'!$AJ$4,IF(J481=16,'Etapa 2 - Análisis'!$AN$4,IF(J481=4,'Etapa 2 - Análisis'!$AB$4,IF(J481=5,'Etapa 2 - Análisis'!$AC$4,IF(J481=9,'Etapa 2 - Análisis'!$AG$4,IF(J481=13,'Etapa 2 - Análisis'!$AK$4,IF(J481=17,'Etapa 2 - Análisis'!$AO$4,IF(J481=18,'Etapa 2 - Análisis'!$AP$4,IF(J481=21,'Etapa 2 - Análisis'!$AS$4,IF(J481=22,'Etapa 2 - Análisis'!$AT$4,IF(J481=10,'Etapa 2 - Análisis'!$AH$4,IF(J481=14,'Etapa 2 - Análisis'!$AL$4,IF(J481=15,'Etapa 2 - Análisis'!$AM$4,IF(J481=19,'Etapa 2 - Análisis'!$AQ$4,IF(J481=20,'Etapa 2 - Análisis'!$AR$4,IF(J481=23,'Etapa 2 - Análisis'!$AU$4,IF(J481=24,'Etapa 2 - Análisis'!$AV$4,IF(J481=25,'Etapa 2 - Análisis'!$AW$4,IF(J481=26,'Etapa 2 - Análisis'!$Y$13,IF(J481=27,'Etapa 2 - Análisis'!$Z$13,IF(J481=28,'Etapa 2 - Análisis'!$AA$13,IF(J481=29,'Etapa 2 - Análisis'!$AB$13,IF(J481=30,'Etapa 2 - Análisis'!$AC$13,IF(J481=31,'Etapa 2 - Análisis'!$AD$13,IF(J481=32,'Etapa 2 - Análisis'!$AE$13,IF(J481=33,'Etapa 2 - Análisis'!$AF$13,IF(J481=34,'Etapa 2 - Análisis'!$AG$13,IF(J481=35,'Etapa 2 - Análisis'!$AH$13,IF(J481=36,'Etapa 2 - Análisis'!$AI$13,IF(J481=37,'Etapa 2 - Análisis'!$AJ$13,IF(J481=38,'Etapa 2 - Análisis'!$AK$13,IF(J481=39,'Etapa 2 - Análisis'!$AL$13,IF(J481=40,'Etapa 2 - Análisis'!$AM$13,IF(J481=41,'Etapa 2 - Análisis'!$Y$8,IF(J481=42,'Etapa 2 - Análisis'!$Z$8,IF(J481=43,'Etapa 2 - Análisis'!$AA$8,IF(J481=44,'Etapa 2 - Análisis'!$AB$8,IF(J481=45,'Etapa 2 - Análisis'!$AC$8,IF(J481=46,'Etapa 2 - Análisis'!$AD$8,IF(J481=47,'Etapa 2 - Análisis'!$AE$8,IF(J481=48,'Etapa 2 - Análisis'!$AF$8,IF(J481=49,'Etapa 2 - Análisis'!$AG$8,"Sin Zona")))))))))))))))))))))))))))))))))))))))))))))))))</f>
        <v>Sin Zona</v>
      </c>
      <c r="L481" s="283" t="s">
        <v>318</v>
      </c>
      <c r="M481" s="65"/>
      <c r="N481" s="66" t="s">
        <v>218</v>
      </c>
      <c r="O481" s="35" t="str">
        <f t="shared" si="122"/>
        <v/>
      </c>
      <c r="P481" s="35" t="str">
        <f t="shared" si="122"/>
        <v/>
      </c>
      <c r="Q481" s="283" t="s">
        <v>218</v>
      </c>
      <c r="R481" s="35">
        <f t="shared" ref="R481" si="144">IF(Q481="1 - Rara vez",1,IF(Q481="2 - Improbable",2,IF(Q481="3 - Posible",3,IF(Q481="4 - Probable",4,IF(Q481="5 - Casi seguro",5,IF(Q481="1 - Baja",6,IF(Q481="2 - Media",7,IF(Q481="3 - Alta",8,IF(Q481="NO APLICA","",IF(Q481="Seleccione",0))))))))))</f>
        <v>0</v>
      </c>
      <c r="S481" s="283" t="s">
        <v>218</v>
      </c>
      <c r="T481" s="35">
        <f t="shared" ref="T481" si="145">IF(S481="1 -Insignificante",1,IF(S481="2 -Menor",2,IF(S481="3 -Moderado",3,IF(S481="4 -Mayor",4,IF(S481="10 -Mayor",7,IF(S481="5 -Catastrófico",5,IF(S481="5 -Moderado",6,IF(S481="20 -Catastrófico",8,IF(S481="1 - Mínimo/Leve",9,IF(S481="2 - Importante",10,IF(S481="3 - Fuerte",11,IF(S481="NO APLICA","",IF(S481="Seleccione",0)))))))))))))</f>
        <v>0</v>
      </c>
      <c r="U481" s="35" t="str">
        <f t="shared" ref="U481" si="146">IF(AND(R481=1,T481=1),1,IF(AND(R481=1,T481=2),2,IF(AND(R481=1,T481=3),3,IF(AND(R481=1,T481=4),4,IF(AND(R481=1,T481=5),5,IF(AND(R481=2,T481=1),6,IF(AND(R481=2,T481=2),7,IF(AND(R481=2,T481=3),8,IF(AND(R481=2,T481=4),9,IF(AND(R481=2,T481=5),10,IF(AND(R481=3,T481=1),11,IF(AND(R481=3,T481=2),12,IF(AND(R481=3,T481=3),13,IF(AND(R481=3,T481=4),14,IF(AND(R481=3,T481=5),15,IF(AND(R481=4,T481=1),16,IF(AND(R481=4,T481=2),17,IF(AND(R481=4,T481=3),18,IF(AND(R481=4,T481=4),19,IF(AND(R481=4,T481=5),20,IF(AND(R481=5,T481=1),21,IF(AND(R481=5,T481=2),22,IF(AND(R481=5,T481=3),23,IF(AND(R481=5,T481=4),24,IF(AND(R481=5,T481=5),25,IF(AND(R481=1,T481=6),26,IF(AND(R481=1,T481=7),27,IF(AND(R481=1,T481=8),28,IF(AND(R481=2,T481=6),29,IF(AND(R481=2,T481=7),30,IF(AND(R481=2,T481=8),31,IF(AND(R481=3,T481=6),32,IF(AND(R481=3,T481=7),33,IF(AND(R481=3,T481=8),34,IF(AND(R481=4,T481=6),35,IF(AND(R481=4,T481=7),36,IF(AND(R481=4,T481=8),37,IF(AND(R481=5,T481=6),38,IF(AND(R481=5,T481=7),39,IF(AND(R481=5,T481=8),40,IF(AND(R481=6,T481=9),41,IF(AND(R481=6,T481=10),42,IF(AND(R481=6,T481=11),43,IF(AND(R481=7,T481=9),44,IF(AND(R481=7,T481=10),45,IF(AND(R481=7,T481=11),46,IF(AND(R481=8,T481=9),47,IF(AND(R481=8,T481=10),48,IF(AND(R481=8,T481=11),49,IF(AND(R481="",T481=""),"","Seleccione"))))))))))))))))))))))))))))))))))))))))))))))))))</f>
        <v>Seleccione</v>
      </c>
      <c r="V481" s="287" t="str">
        <f>IF(U481=1,'Etapa 2 - Análisis'!$Y$4,IF(U481=2,'Etapa 2 - Análisis'!$Z$4,IF(U481=6,'Etapa 2 - Análisis'!$AD$4,IF(U481=7,'Etapa 2 - Análisis'!$AE$4,IF(U481=11,'Etapa 2 - Análisis'!$AI$4,IF(U481=3,'Etapa 2 - Análisis'!$AA$4,IF(U481=8,'Etapa 2 - Análisis'!$AF$4,IF(U481=12,'Etapa 2 - Análisis'!$AJ$4,IF(U481=16,'Etapa 2 - Análisis'!$AN$4,IF(U481=4,'Etapa 2 - Análisis'!$AB$4,IF(U481=5,'Etapa 2 - Análisis'!$AC$4,IF(U481=9,'Etapa 2 - Análisis'!$AF$4,IF(U481=13,'Etapa 2 - Análisis'!$AK$4,IF(U481=17,'Etapa 2 - Análisis'!$AO$4,IF(U481=18,'Etapa 2 - Análisis'!$AP$4,IF(U481=21,'Etapa 2 - Análisis'!$AS$4,IF(U481=22,'Etapa 2 - Análisis'!$AT$4,IF(U481=10,'Etapa 2 - Análisis'!$AH$4,IF(U481=14,'Etapa 2 - Análisis'!$AL$4,IF(U481=15,'Etapa 2 - Análisis'!$AM$4,IF(U481=19,'Etapa 2 - Análisis'!$AQ$4,IF(U481=20,'Etapa 2 - Análisis'!$AR$4,IF(U481=23,'Etapa 2 - Análisis'!$AU$4,IF(U481=24,'Etapa 2 - Análisis'!$AV$4,IF(U481=25,'Etapa 2 - Análisis'!$AW$4,IF(U481=26,'Etapa 2 - Análisis'!$Y$13,IF(U481=27,'Etapa 2 - Análisis'!$Z$13,IF(U481=28,'Etapa 2 - Análisis'!$AA$13,IF(U481=29,'Etapa 2 - Análisis'!$AB$13,IF(U481=30,'Etapa 2 - Análisis'!$AC$13,IF(U481=31,'Etapa 2 - Análisis'!$AD$13,IF(U481=32,'Etapa 2 - Análisis'!$AE$13,IF(U481=33,'Etapa 2 - Análisis'!$AF$13,IF(U481=34,'Etapa 2 - Análisis'!$AG$13,IF(U481=35,'Etapa 2 - Análisis'!$AH$13,IF(U481=36,'Etapa 2 - Análisis'!$AI$13,IF(U481=37,'Etapa 2 - Análisis'!$AJ$13,IF(U481=38,'Etapa 2 - Análisis'!$AK$13,IF(U481=39,'Etapa 2 - Análisis'!$AL$13,IF(U481=40,'Etapa 2 - Análisis'!$AM$13,IF(U481=41,'Etapa 2 - Análisis'!$Y$8,IF(U481=42,'Etapa 2 - Análisis'!$Z$8,IF(U481=43,'Etapa 2 - Análisis'!$AA$8,IF(U481=44,'Etapa 2 - Análisis'!$AB$8,IF(U481=45,'Etapa 2 - Análisis'!$AC$8,IF(U481=46,'Etapa 2 - Análisis'!$AD$8,IF(U481=47,'Etapa 2 - Análisis'!$AE$8,IF(U481=48,'Etapa 2 - Análisis'!$AF$8,IF(U481=49,'Etapa 2 - Análisis'!$AG$8,IF(U481="","NO APLICA","Sin Zona"))))))))))))))))))))))))))))))))))))))))))))))))))</f>
        <v>Sin Zona</v>
      </c>
      <c r="W481" s="80"/>
      <c r="X481" s="80"/>
      <c r="Y481" s="80"/>
      <c r="Z481" s="80"/>
      <c r="AA481" s="280"/>
    </row>
    <row r="482" spans="1:27" x14ac:dyDescent="0.25">
      <c r="A482" s="279"/>
      <c r="B482" s="281"/>
      <c r="C482" s="284"/>
      <c r="D482" s="80"/>
      <c r="E482" s="289"/>
      <c r="F482" s="284"/>
      <c r="G482" s="35"/>
      <c r="H482" s="284"/>
      <c r="I482" s="35"/>
      <c r="J482" s="35"/>
      <c r="K482" s="287"/>
      <c r="L482" s="284"/>
      <c r="M482" s="65"/>
      <c r="N482" s="66" t="s">
        <v>218</v>
      </c>
      <c r="O482" s="35" t="str">
        <f t="shared" si="122"/>
        <v/>
      </c>
      <c r="P482" s="35" t="str">
        <f t="shared" si="122"/>
        <v/>
      </c>
      <c r="Q482" s="284"/>
      <c r="R482" s="35"/>
      <c r="S482" s="284"/>
      <c r="T482" s="35"/>
      <c r="U482" s="35"/>
      <c r="V482" s="287"/>
      <c r="W482" s="80"/>
      <c r="X482" s="80"/>
      <c r="Y482" s="80"/>
      <c r="Z482" s="80"/>
      <c r="AA482" s="281"/>
    </row>
    <row r="483" spans="1:27" x14ac:dyDescent="0.25">
      <c r="A483" s="279"/>
      <c r="B483" s="281"/>
      <c r="C483" s="284"/>
      <c r="D483" s="126"/>
      <c r="E483" s="289"/>
      <c r="F483" s="284"/>
      <c r="G483" s="35"/>
      <c r="H483" s="284"/>
      <c r="I483" s="35"/>
      <c r="J483" s="35"/>
      <c r="K483" s="287"/>
      <c r="L483" s="284"/>
      <c r="M483" s="65"/>
      <c r="N483" s="66" t="s">
        <v>218</v>
      </c>
      <c r="O483" s="35" t="str">
        <f t="shared" si="122"/>
        <v/>
      </c>
      <c r="P483" s="35" t="str">
        <f t="shared" si="122"/>
        <v/>
      </c>
      <c r="Q483" s="284"/>
      <c r="R483" s="35"/>
      <c r="S483" s="284"/>
      <c r="T483" s="35"/>
      <c r="U483" s="35"/>
      <c r="V483" s="287"/>
      <c r="W483" s="80"/>
      <c r="X483" s="170"/>
      <c r="Y483" s="170"/>
      <c r="Z483" s="80"/>
      <c r="AA483" s="281"/>
    </row>
    <row r="484" spans="1:27" x14ac:dyDescent="0.25">
      <c r="A484" s="279"/>
      <c r="B484" s="281"/>
      <c r="C484" s="284"/>
      <c r="D484" s="132"/>
      <c r="E484" s="289"/>
      <c r="F484" s="284"/>
      <c r="G484" s="35"/>
      <c r="H484" s="284"/>
      <c r="I484" s="35"/>
      <c r="J484" s="35"/>
      <c r="K484" s="287"/>
      <c r="L484" s="284"/>
      <c r="M484" s="65"/>
      <c r="N484" s="66" t="s">
        <v>218</v>
      </c>
      <c r="O484" s="35" t="str">
        <f t="shared" si="122"/>
        <v/>
      </c>
      <c r="P484" s="35" t="str">
        <f t="shared" si="122"/>
        <v/>
      </c>
      <c r="Q484" s="284"/>
      <c r="R484" s="35"/>
      <c r="S484" s="284"/>
      <c r="T484" s="35"/>
      <c r="U484" s="35"/>
      <c r="V484" s="287"/>
      <c r="W484" s="80"/>
      <c r="X484" s="80"/>
      <c r="Y484" s="80"/>
      <c r="Z484" s="80"/>
      <c r="AA484" s="281"/>
    </row>
    <row r="485" spans="1:27" x14ac:dyDescent="0.25">
      <c r="A485" s="279"/>
      <c r="B485" s="282"/>
      <c r="C485" s="285"/>
      <c r="D485" s="97"/>
      <c r="E485" s="317"/>
      <c r="F485" s="285"/>
      <c r="G485" s="35"/>
      <c r="H485" s="285"/>
      <c r="I485" s="35"/>
      <c r="J485" s="35"/>
      <c r="K485" s="287"/>
      <c r="L485" s="285"/>
      <c r="M485" s="65"/>
      <c r="N485" s="66" t="s">
        <v>218</v>
      </c>
      <c r="O485" s="35" t="str">
        <f t="shared" si="122"/>
        <v/>
      </c>
      <c r="P485" s="35" t="str">
        <f t="shared" si="122"/>
        <v/>
      </c>
      <c r="Q485" s="285"/>
      <c r="R485" s="35"/>
      <c r="S485" s="285"/>
      <c r="T485" s="35"/>
      <c r="U485" s="35"/>
      <c r="V485" s="287"/>
      <c r="W485" s="80"/>
      <c r="X485" s="80"/>
      <c r="Y485" s="80"/>
      <c r="Z485" s="80"/>
      <c r="AA485" s="282"/>
    </row>
    <row r="486" spans="1:27" x14ac:dyDescent="0.25">
      <c r="A486" s="279">
        <v>92</v>
      </c>
      <c r="B486" s="280"/>
      <c r="C486" s="283" t="s">
        <v>218</v>
      </c>
      <c r="D486" s="80"/>
      <c r="E486" s="288"/>
      <c r="F486" s="283" t="s">
        <v>218</v>
      </c>
      <c r="G486" s="35">
        <f t="shared" ref="G486" si="147">IF(F486="1 - Rara vez",1,IF(F486="2 - Improbable",2,IF(F486="3 - Posible",3,IF(F486="4 - Probable",4,IF(F486="5 - Casi seguro",5,IF(F486="1 - Baja",6,IF(F486="2 - Media",7,IF(F486="3 - Alta",8,IF(F486="Seleccione",0)))))))))</f>
        <v>0</v>
      </c>
      <c r="H486" s="283" t="s">
        <v>218</v>
      </c>
      <c r="I486" s="35">
        <f t="shared" ref="I486" si="148">IF(H486="1 -Insignificante",1,IF(H486="2 -Menor",2,IF(H486="3 -Moderado",3,IF(H486="5 -Moderado",6,IF(H486="4 -Mayor",4,IF(H486="10 -Mayor",7,IF(H486="5 -Catastrófico",5,IF(H486="20 -Catastrófico",8,IF(H486="1 - Mínimo/Leve",9,IF(H486="2 - Importante",10,IF(H486="3 - Fuerte",11,IF(H486="Seleccione",0))))))))))))</f>
        <v>0</v>
      </c>
      <c r="J486" s="35" t="str">
        <f t="shared" ref="J486" si="149">IF(AND(G486=1,I486=1),1,IF(AND(G486=1,I486=2),2,IF(AND(G486=1,I486=3),3,IF(AND(G486=1,I486=4),4,IF(AND(G486=1,I486=5),5,IF(AND(G486=2,I486=1),6,IF(AND(G486=2,I486=2),7,IF(AND(G486=2,I486=3),8,IF(AND(G486=2,I486=4),9,IF(AND(G486=2,I486=5),10,IF(AND(G486=3,I486=1),11,IF(AND(G486=3,I486=2),12,IF(AND(G486=3,I486=3),13,IF(AND(G486=3,I486=4),14,IF(AND(G486=3,I486=5),15,IF(AND(G486=4,I486=1),16,IF(AND(G486=4,I486=2),17,IF(AND(G486=4,I486=3),18,IF(AND(G486=4,I486=4),19,IF(AND(G486=4,I486=5),20,IF(AND(G486=5,I486=1),21,IF(AND(G486=5,I486=2),22,IF(AND(G486=5,I486=3),23,IF(AND(G486=5,I486=4),24,IF(AND(G486=5,I486=5),25,IF(AND(G486=1,I486=6),26,IF(AND(G486=1,I486=7),27,IF(AND(G486=1,I486=8),28,IF(AND(G486=2,I486=6),29,IF(AND(G486=2,I486=7),30,IF(AND(G486=2,I486=8),31,IF(AND(G486=3,I486=6),32,IF(AND(G486=3,I486=7),33,IF(AND(G486=3,I486=8),34,IF(AND(G486=4,I486=6),35,IF(AND(G486=4,I486=7),36,IF(AND(G486=4,I486=8),37,IF(AND(G486=5,I486=6),38,IF(AND(G486=5,I486=7),39,IF(AND(G486=5,I486=8),40,IF(AND(G486=6,I486=9),41,IF(AND(G486=6,I486=10),42,IF(AND(G486=6,I486=11),43,IF(AND(G486=7,I486=9),44,IF(AND(G486=7,I486=10),45,IF(AND(G486=7,I486=11),46,IF(AND(G486=8,I486=9),47,IF(AND(G486=8,I486=10),48,IF(AND(G486=8,I486=11),49,"Seleccione")))))))))))))))))))))))))))))))))))))))))))))))))</f>
        <v>Seleccione</v>
      </c>
      <c r="K486" s="287" t="str">
        <f>IF(J486=1,'Etapa 2 - Análisis'!$Y$4,IF(J486=2,'Etapa 2 - Análisis'!$Z$4,IF(J486=6,'Etapa 2 - Análisis'!$AD$4,IF(J486=7,'Etapa 2 - Análisis'!$AE$4,IF(J486=11,'Etapa 2 - Análisis'!$AI$4,IF(J486=3,'Etapa 2 - Análisis'!$AA$4,IF(J486=8,'Etapa 2 - Análisis'!$AF$4,IF(J486=12,'Etapa 2 - Análisis'!$AJ$4,IF(J486=16,'Etapa 2 - Análisis'!$AN$4,IF(J486=4,'Etapa 2 - Análisis'!$AB$4,IF(J486=5,'Etapa 2 - Análisis'!$AC$4,IF(J486=9,'Etapa 2 - Análisis'!$AG$4,IF(J486=13,'Etapa 2 - Análisis'!$AK$4,IF(J486=17,'Etapa 2 - Análisis'!$AO$4,IF(J486=18,'Etapa 2 - Análisis'!$AP$4,IF(J486=21,'Etapa 2 - Análisis'!$AS$4,IF(J486=22,'Etapa 2 - Análisis'!$AT$4,IF(J486=10,'Etapa 2 - Análisis'!$AH$4,IF(J486=14,'Etapa 2 - Análisis'!$AL$4,IF(J486=15,'Etapa 2 - Análisis'!$AM$4,IF(J486=19,'Etapa 2 - Análisis'!$AQ$4,IF(J486=20,'Etapa 2 - Análisis'!$AR$4,IF(J486=23,'Etapa 2 - Análisis'!$AU$4,IF(J486=24,'Etapa 2 - Análisis'!$AV$4,IF(J486=25,'Etapa 2 - Análisis'!$AW$4,IF(J486=26,'Etapa 2 - Análisis'!$Y$13,IF(J486=27,'Etapa 2 - Análisis'!$Z$13,IF(J486=28,'Etapa 2 - Análisis'!$AA$13,IF(J486=29,'Etapa 2 - Análisis'!$AB$13,IF(J486=30,'Etapa 2 - Análisis'!$AC$13,IF(J486=31,'Etapa 2 - Análisis'!$AD$13,IF(J486=32,'Etapa 2 - Análisis'!$AE$13,IF(J486=33,'Etapa 2 - Análisis'!$AF$13,IF(J486=34,'Etapa 2 - Análisis'!$AG$13,IF(J486=35,'Etapa 2 - Análisis'!$AH$13,IF(J486=36,'Etapa 2 - Análisis'!$AI$13,IF(J486=37,'Etapa 2 - Análisis'!$AJ$13,IF(J486=38,'Etapa 2 - Análisis'!$AK$13,IF(J486=39,'Etapa 2 - Análisis'!$AL$13,IF(J486=40,'Etapa 2 - Análisis'!$AM$13,IF(J486=41,'Etapa 2 - Análisis'!$Y$8,IF(J486=42,'Etapa 2 - Análisis'!$Z$8,IF(J486=43,'Etapa 2 - Análisis'!$AA$8,IF(J486=44,'Etapa 2 - Análisis'!$AB$8,IF(J486=45,'Etapa 2 - Análisis'!$AC$8,IF(J486=46,'Etapa 2 - Análisis'!$AD$8,IF(J486=47,'Etapa 2 - Análisis'!$AE$8,IF(J486=48,'Etapa 2 - Análisis'!$AF$8,IF(J486=49,'Etapa 2 - Análisis'!$AG$8,"Sin Zona")))))))))))))))))))))))))))))))))))))))))))))))))</f>
        <v>Sin Zona</v>
      </c>
      <c r="L486" s="283" t="s">
        <v>318</v>
      </c>
      <c r="M486" s="80"/>
      <c r="N486" s="66" t="s">
        <v>218</v>
      </c>
      <c r="O486" s="35" t="str">
        <f t="shared" si="122"/>
        <v/>
      </c>
      <c r="P486" s="35" t="str">
        <f t="shared" si="122"/>
        <v/>
      </c>
      <c r="Q486" s="283" t="s">
        <v>218</v>
      </c>
      <c r="R486" s="35">
        <f t="shared" ref="R486" si="150">IF(Q486="1 - Rara vez",1,IF(Q486="2 - Improbable",2,IF(Q486="3 - Posible",3,IF(Q486="4 - Probable",4,IF(Q486="5 - Casi seguro",5,IF(Q486="1 - Baja",6,IF(Q486="2 - Media",7,IF(Q486="3 - Alta",8,IF(Q486="NO APLICA","",IF(Q486="Seleccione",0))))))))))</f>
        <v>0</v>
      </c>
      <c r="S486" s="283" t="s">
        <v>218</v>
      </c>
      <c r="T486" s="35">
        <f t="shared" ref="T486" si="151">IF(S486="1 -Insignificante",1,IF(S486="2 -Menor",2,IF(S486="3 -Moderado",3,IF(S486="4 -Mayor",4,IF(S486="10 -Mayor",7,IF(S486="5 -Catastrófico",5,IF(S486="5 -Moderado",6,IF(S486="20 -Catastrófico",8,IF(S486="1 - Mínimo/Leve",9,IF(S486="2 - Importante",10,IF(S486="3 - Fuerte",11,IF(S486="NO APLICA","",IF(S486="Seleccione",0)))))))))))))</f>
        <v>0</v>
      </c>
      <c r="U486" s="35" t="str">
        <f t="shared" ref="U486" si="152">IF(AND(R486=1,T486=1),1,IF(AND(R486=1,T486=2),2,IF(AND(R486=1,T486=3),3,IF(AND(R486=1,T486=4),4,IF(AND(R486=1,T486=5),5,IF(AND(R486=2,T486=1),6,IF(AND(R486=2,T486=2),7,IF(AND(R486=2,T486=3),8,IF(AND(R486=2,T486=4),9,IF(AND(R486=2,T486=5),10,IF(AND(R486=3,T486=1),11,IF(AND(R486=3,T486=2),12,IF(AND(R486=3,T486=3),13,IF(AND(R486=3,T486=4),14,IF(AND(R486=3,T486=5),15,IF(AND(R486=4,T486=1),16,IF(AND(R486=4,T486=2),17,IF(AND(R486=4,T486=3),18,IF(AND(R486=4,T486=4),19,IF(AND(R486=4,T486=5),20,IF(AND(R486=5,T486=1),21,IF(AND(R486=5,T486=2),22,IF(AND(R486=5,T486=3),23,IF(AND(R486=5,T486=4),24,IF(AND(R486=5,T486=5),25,IF(AND(R486=1,T486=6),26,IF(AND(R486=1,T486=7),27,IF(AND(R486=1,T486=8),28,IF(AND(R486=2,T486=6),29,IF(AND(R486=2,T486=7),30,IF(AND(R486=2,T486=8),31,IF(AND(R486=3,T486=6),32,IF(AND(R486=3,T486=7),33,IF(AND(R486=3,T486=8),34,IF(AND(R486=4,T486=6),35,IF(AND(R486=4,T486=7),36,IF(AND(R486=4,T486=8),37,IF(AND(R486=5,T486=6),38,IF(AND(R486=5,T486=7),39,IF(AND(R486=5,T486=8),40,IF(AND(R486=6,T486=9),41,IF(AND(R486=6,T486=10),42,IF(AND(R486=6,T486=11),43,IF(AND(R486=7,T486=9),44,IF(AND(R486=7,T486=10),45,IF(AND(R486=7,T486=11),46,IF(AND(R486=8,T486=9),47,IF(AND(R486=8,T486=10),48,IF(AND(R486=8,T486=11),49,IF(AND(R486="",T486=""),"","Seleccione"))))))))))))))))))))))))))))))))))))))))))))))))))</f>
        <v>Seleccione</v>
      </c>
      <c r="V486" s="287" t="str">
        <f>IF(U486=1,'Etapa 2 - Análisis'!$Y$4,IF(U486=2,'Etapa 2 - Análisis'!$Z$4,IF(U486=6,'Etapa 2 - Análisis'!$AD$4,IF(U486=7,'Etapa 2 - Análisis'!$AE$4,IF(U486=11,'Etapa 2 - Análisis'!$AI$4,IF(U486=3,'Etapa 2 - Análisis'!$AA$4,IF(U486=8,'Etapa 2 - Análisis'!$AF$4,IF(U486=12,'Etapa 2 - Análisis'!$AJ$4,IF(U486=16,'Etapa 2 - Análisis'!$AN$4,IF(U486=4,'Etapa 2 - Análisis'!$AB$4,IF(U486=5,'Etapa 2 - Análisis'!$AC$4,IF(U486=9,'Etapa 2 - Análisis'!$AF$4,IF(U486=13,'Etapa 2 - Análisis'!$AK$4,IF(U486=17,'Etapa 2 - Análisis'!$AO$4,IF(U486=18,'Etapa 2 - Análisis'!$AP$4,IF(U486=21,'Etapa 2 - Análisis'!$AS$4,IF(U486=22,'Etapa 2 - Análisis'!$AT$4,IF(U486=10,'Etapa 2 - Análisis'!$AH$4,IF(U486=14,'Etapa 2 - Análisis'!$AL$4,IF(U486=15,'Etapa 2 - Análisis'!$AM$4,IF(U486=19,'Etapa 2 - Análisis'!$AQ$4,IF(U486=20,'Etapa 2 - Análisis'!$AR$4,IF(U486=23,'Etapa 2 - Análisis'!$AU$4,IF(U486=24,'Etapa 2 - Análisis'!$AV$4,IF(U486=25,'Etapa 2 - Análisis'!$AW$4,IF(U486=26,'Etapa 2 - Análisis'!$Y$13,IF(U486=27,'Etapa 2 - Análisis'!$Z$13,IF(U486=28,'Etapa 2 - Análisis'!$AA$13,IF(U486=29,'Etapa 2 - Análisis'!$AB$13,IF(U486=30,'Etapa 2 - Análisis'!$AC$13,IF(U486=31,'Etapa 2 - Análisis'!$AD$13,IF(U486=32,'Etapa 2 - Análisis'!$AE$13,IF(U486=33,'Etapa 2 - Análisis'!$AF$13,IF(U486=34,'Etapa 2 - Análisis'!$AG$13,IF(U486=35,'Etapa 2 - Análisis'!$AH$13,IF(U486=36,'Etapa 2 - Análisis'!$AI$13,IF(U486=37,'Etapa 2 - Análisis'!$AJ$13,IF(U486=38,'Etapa 2 - Análisis'!$AK$13,IF(U486=39,'Etapa 2 - Análisis'!$AL$13,IF(U486=40,'Etapa 2 - Análisis'!$AM$13,IF(U486=41,'Etapa 2 - Análisis'!$Y$8,IF(U486=42,'Etapa 2 - Análisis'!$Z$8,IF(U486=43,'Etapa 2 - Análisis'!$AA$8,IF(U486=44,'Etapa 2 - Análisis'!$AB$8,IF(U486=45,'Etapa 2 - Análisis'!$AC$8,IF(U486=46,'Etapa 2 - Análisis'!$AD$8,IF(U486=47,'Etapa 2 - Análisis'!$AE$8,IF(U486=48,'Etapa 2 - Análisis'!$AF$8,IF(U486=49,'Etapa 2 - Análisis'!$AG$8,IF(U486="","NO APLICA","Sin Zona"))))))))))))))))))))))))))))))))))))))))))))))))))</f>
        <v>Sin Zona</v>
      </c>
      <c r="W486" s="80"/>
      <c r="X486" s="80"/>
      <c r="Y486" s="80"/>
      <c r="Z486" s="80"/>
      <c r="AA486" s="367"/>
    </row>
    <row r="487" spans="1:27" x14ac:dyDescent="0.25">
      <c r="A487" s="279"/>
      <c r="B487" s="281"/>
      <c r="C487" s="284"/>
      <c r="D487" s="80"/>
      <c r="E487" s="289"/>
      <c r="F487" s="284"/>
      <c r="G487" s="35"/>
      <c r="H487" s="284"/>
      <c r="I487" s="35"/>
      <c r="J487" s="35"/>
      <c r="K487" s="287"/>
      <c r="L487" s="284"/>
      <c r="M487" s="80"/>
      <c r="N487" s="66" t="s">
        <v>218</v>
      </c>
      <c r="O487" s="35" t="str">
        <f t="shared" si="122"/>
        <v/>
      </c>
      <c r="P487" s="35" t="str">
        <f t="shared" si="122"/>
        <v/>
      </c>
      <c r="Q487" s="284"/>
      <c r="R487" s="35"/>
      <c r="S487" s="284"/>
      <c r="T487" s="35"/>
      <c r="U487" s="35"/>
      <c r="V487" s="287"/>
      <c r="W487" s="80"/>
      <c r="X487" s="170"/>
      <c r="Y487" s="170"/>
      <c r="Z487" s="80"/>
      <c r="AA487" s="294"/>
    </row>
    <row r="488" spans="1:27" x14ac:dyDescent="0.25">
      <c r="A488" s="279"/>
      <c r="B488" s="281"/>
      <c r="C488" s="284"/>
      <c r="D488" s="126"/>
      <c r="E488" s="289"/>
      <c r="F488" s="284"/>
      <c r="G488" s="35"/>
      <c r="H488" s="284"/>
      <c r="I488" s="35"/>
      <c r="J488" s="35"/>
      <c r="K488" s="287"/>
      <c r="L488" s="284"/>
      <c r="M488" s="65"/>
      <c r="N488" s="66" t="s">
        <v>218</v>
      </c>
      <c r="O488" s="35" t="str">
        <f t="shared" si="122"/>
        <v/>
      </c>
      <c r="P488" s="35" t="str">
        <f t="shared" si="122"/>
        <v/>
      </c>
      <c r="Q488" s="284"/>
      <c r="R488" s="35"/>
      <c r="S488" s="284"/>
      <c r="T488" s="35"/>
      <c r="U488" s="35"/>
      <c r="V488" s="287"/>
      <c r="W488" s="80"/>
      <c r="X488" s="170"/>
      <c r="Y488" s="170"/>
      <c r="Z488" s="80"/>
      <c r="AA488" s="294"/>
    </row>
    <row r="489" spans="1:27" x14ac:dyDescent="0.25">
      <c r="A489" s="279"/>
      <c r="B489" s="281"/>
      <c r="C489" s="284"/>
      <c r="D489" s="132"/>
      <c r="E489" s="289"/>
      <c r="F489" s="284"/>
      <c r="G489" s="35"/>
      <c r="H489" s="284"/>
      <c r="I489" s="35"/>
      <c r="J489" s="35"/>
      <c r="K489" s="287"/>
      <c r="L489" s="284"/>
      <c r="M489" s="65"/>
      <c r="N489" s="66" t="s">
        <v>218</v>
      </c>
      <c r="O489" s="35" t="str">
        <f t="shared" si="122"/>
        <v/>
      </c>
      <c r="P489" s="35" t="str">
        <f t="shared" si="122"/>
        <v/>
      </c>
      <c r="Q489" s="284"/>
      <c r="R489" s="35"/>
      <c r="S489" s="284"/>
      <c r="T489" s="35"/>
      <c r="U489" s="35"/>
      <c r="V489" s="287"/>
      <c r="W489" s="80"/>
      <c r="X489" s="80"/>
      <c r="Y489" s="80"/>
      <c r="Z489" s="80"/>
      <c r="AA489" s="294"/>
    </row>
    <row r="490" spans="1:27" x14ac:dyDescent="0.25">
      <c r="A490" s="279"/>
      <c r="B490" s="282"/>
      <c r="C490" s="285"/>
      <c r="D490" s="97"/>
      <c r="E490" s="317"/>
      <c r="F490" s="285"/>
      <c r="G490" s="35"/>
      <c r="H490" s="285"/>
      <c r="I490" s="35"/>
      <c r="J490" s="35"/>
      <c r="K490" s="287"/>
      <c r="L490" s="285"/>
      <c r="M490" s="65"/>
      <c r="N490" s="66" t="s">
        <v>218</v>
      </c>
      <c r="O490" s="35" t="str">
        <f t="shared" si="122"/>
        <v/>
      </c>
      <c r="P490" s="35" t="str">
        <f t="shared" si="122"/>
        <v/>
      </c>
      <c r="Q490" s="285"/>
      <c r="R490" s="35"/>
      <c r="S490" s="285"/>
      <c r="T490" s="35"/>
      <c r="U490" s="35"/>
      <c r="V490" s="287"/>
      <c r="W490" s="80"/>
      <c r="X490" s="80"/>
      <c r="Y490" s="80"/>
      <c r="Z490" s="80"/>
      <c r="AA490" s="295"/>
    </row>
    <row r="491" spans="1:27" x14ac:dyDescent="0.25">
      <c r="A491" s="279">
        <v>93</v>
      </c>
      <c r="B491" s="280"/>
      <c r="C491" s="283" t="s">
        <v>218</v>
      </c>
      <c r="D491" s="80"/>
      <c r="E491" s="286"/>
      <c r="F491" s="283" t="s">
        <v>218</v>
      </c>
      <c r="G491" s="35">
        <f t="shared" ref="G491" si="153">IF(F491="1 - Rara vez",1,IF(F491="2 - Improbable",2,IF(F491="3 - Posible",3,IF(F491="4 - Probable",4,IF(F491="5 - Casi seguro",5,IF(F491="1 - Baja",6,IF(F491="2 - Media",7,IF(F491="3 - Alta",8,IF(F491="Seleccione",0)))))))))</f>
        <v>0</v>
      </c>
      <c r="H491" s="283" t="s">
        <v>218</v>
      </c>
      <c r="I491" s="35">
        <f t="shared" ref="I491" si="154">IF(H491="1 -Insignificante",1,IF(H491="2 -Menor",2,IF(H491="3 -Moderado",3,IF(H491="5 -Moderado",6,IF(H491="4 -Mayor",4,IF(H491="10 -Mayor",7,IF(H491="5 -Catastrófico",5,IF(H491="20 -Catastrófico",8,IF(H491="1 - Mínimo/Leve",9,IF(H491="2 - Importante",10,IF(H491="3 - Fuerte",11,IF(H491="Seleccione",0))))))))))))</f>
        <v>0</v>
      </c>
      <c r="J491" s="35" t="str">
        <f t="shared" ref="J491" si="155">IF(AND(G491=1,I491=1),1,IF(AND(G491=1,I491=2),2,IF(AND(G491=1,I491=3),3,IF(AND(G491=1,I491=4),4,IF(AND(G491=1,I491=5),5,IF(AND(G491=2,I491=1),6,IF(AND(G491=2,I491=2),7,IF(AND(G491=2,I491=3),8,IF(AND(G491=2,I491=4),9,IF(AND(G491=2,I491=5),10,IF(AND(G491=3,I491=1),11,IF(AND(G491=3,I491=2),12,IF(AND(G491=3,I491=3),13,IF(AND(G491=3,I491=4),14,IF(AND(G491=3,I491=5),15,IF(AND(G491=4,I491=1),16,IF(AND(G491=4,I491=2),17,IF(AND(G491=4,I491=3),18,IF(AND(G491=4,I491=4),19,IF(AND(G491=4,I491=5),20,IF(AND(G491=5,I491=1),21,IF(AND(G491=5,I491=2),22,IF(AND(G491=5,I491=3),23,IF(AND(G491=5,I491=4),24,IF(AND(G491=5,I491=5),25,IF(AND(G491=1,I491=6),26,IF(AND(G491=1,I491=7),27,IF(AND(G491=1,I491=8),28,IF(AND(G491=2,I491=6),29,IF(AND(G491=2,I491=7),30,IF(AND(G491=2,I491=8),31,IF(AND(G491=3,I491=6),32,IF(AND(G491=3,I491=7),33,IF(AND(G491=3,I491=8),34,IF(AND(G491=4,I491=6),35,IF(AND(G491=4,I491=7),36,IF(AND(G491=4,I491=8),37,IF(AND(G491=5,I491=6),38,IF(AND(G491=5,I491=7),39,IF(AND(G491=5,I491=8),40,IF(AND(G491=6,I491=9),41,IF(AND(G491=6,I491=10),42,IF(AND(G491=6,I491=11),43,IF(AND(G491=7,I491=9),44,IF(AND(G491=7,I491=10),45,IF(AND(G491=7,I491=11),46,IF(AND(G491=8,I491=9),47,IF(AND(G491=8,I491=10),48,IF(AND(G491=8,I491=11),49,"Seleccione")))))))))))))))))))))))))))))))))))))))))))))))))</f>
        <v>Seleccione</v>
      </c>
      <c r="K491" s="287" t="str">
        <f>IF(J491=1,'Etapa 2 - Análisis'!$Y$4,IF(J491=2,'Etapa 2 - Análisis'!$Z$4,IF(J491=6,'Etapa 2 - Análisis'!$AD$4,IF(J491=7,'Etapa 2 - Análisis'!$AE$4,IF(J491=11,'Etapa 2 - Análisis'!$AI$4,IF(J491=3,'Etapa 2 - Análisis'!$AA$4,IF(J491=8,'Etapa 2 - Análisis'!$AF$4,IF(J491=12,'Etapa 2 - Análisis'!$AJ$4,IF(J491=16,'Etapa 2 - Análisis'!$AN$4,IF(J491=4,'Etapa 2 - Análisis'!$AB$4,IF(J491=5,'Etapa 2 - Análisis'!$AC$4,IF(J491=9,'Etapa 2 - Análisis'!$AG$4,IF(J491=13,'Etapa 2 - Análisis'!$AK$4,IF(J491=17,'Etapa 2 - Análisis'!$AO$4,IF(J491=18,'Etapa 2 - Análisis'!$AP$4,IF(J491=21,'Etapa 2 - Análisis'!$AS$4,IF(J491=22,'Etapa 2 - Análisis'!$AT$4,IF(J491=10,'Etapa 2 - Análisis'!$AH$4,IF(J491=14,'Etapa 2 - Análisis'!$AL$4,IF(J491=15,'Etapa 2 - Análisis'!$AM$4,IF(J491=19,'Etapa 2 - Análisis'!$AQ$4,IF(J491=20,'Etapa 2 - Análisis'!$AR$4,IF(J491=23,'Etapa 2 - Análisis'!$AU$4,IF(J491=24,'Etapa 2 - Análisis'!$AV$4,IF(J491=25,'Etapa 2 - Análisis'!$AW$4,IF(J491=26,'Etapa 2 - Análisis'!$Y$13,IF(J491=27,'Etapa 2 - Análisis'!$Z$13,IF(J491=28,'Etapa 2 - Análisis'!$AA$13,IF(J491=29,'Etapa 2 - Análisis'!$AB$13,IF(J491=30,'Etapa 2 - Análisis'!$AC$13,IF(J491=31,'Etapa 2 - Análisis'!$AD$13,IF(J491=32,'Etapa 2 - Análisis'!$AE$13,IF(J491=33,'Etapa 2 - Análisis'!$AF$13,IF(J491=34,'Etapa 2 - Análisis'!$AG$13,IF(J491=35,'Etapa 2 - Análisis'!$AH$13,IF(J491=36,'Etapa 2 - Análisis'!$AI$13,IF(J491=37,'Etapa 2 - Análisis'!$AJ$13,IF(J491=38,'Etapa 2 - Análisis'!$AK$13,IF(J491=39,'Etapa 2 - Análisis'!$AL$13,IF(J491=40,'Etapa 2 - Análisis'!$AM$13,IF(J491=41,'Etapa 2 - Análisis'!$Y$8,IF(J491=42,'Etapa 2 - Análisis'!$Z$8,IF(J491=43,'Etapa 2 - Análisis'!$AA$8,IF(J491=44,'Etapa 2 - Análisis'!$AB$8,IF(J491=45,'Etapa 2 - Análisis'!$AC$8,IF(J491=46,'Etapa 2 - Análisis'!$AD$8,IF(J491=47,'Etapa 2 - Análisis'!$AE$8,IF(J491=48,'Etapa 2 - Análisis'!$AF$8,IF(J491=49,'Etapa 2 - Análisis'!$AG$8,"Sin Zona")))))))))))))))))))))))))))))))))))))))))))))))))</f>
        <v>Sin Zona</v>
      </c>
      <c r="L491" s="283" t="s">
        <v>318</v>
      </c>
      <c r="M491" s="65"/>
      <c r="N491" s="66" t="s">
        <v>218</v>
      </c>
      <c r="O491" s="35" t="str">
        <f t="shared" si="122"/>
        <v/>
      </c>
      <c r="P491" s="35" t="str">
        <f t="shared" si="122"/>
        <v/>
      </c>
      <c r="Q491" s="283" t="s">
        <v>218</v>
      </c>
      <c r="R491" s="35">
        <f t="shared" ref="R491" si="156">IF(Q491="1 - Rara vez",1,IF(Q491="2 - Improbable",2,IF(Q491="3 - Posible",3,IF(Q491="4 - Probable",4,IF(Q491="5 - Casi seguro",5,IF(Q491="1 - Baja",6,IF(Q491="2 - Media",7,IF(Q491="3 - Alta",8,IF(Q491="NO APLICA","",IF(Q491="Seleccione",0))))))))))</f>
        <v>0</v>
      </c>
      <c r="S491" s="283" t="s">
        <v>218</v>
      </c>
      <c r="T491" s="35">
        <f t="shared" ref="T491" si="157">IF(S491="1 -Insignificante",1,IF(S491="2 -Menor",2,IF(S491="3 -Moderado",3,IF(S491="4 -Mayor",4,IF(S491="10 -Mayor",7,IF(S491="5 -Catastrófico",5,IF(S491="5 -Moderado",6,IF(S491="20 -Catastrófico",8,IF(S491="1 - Mínimo/Leve",9,IF(S491="2 - Importante",10,IF(S491="3 - Fuerte",11,IF(S491="NO APLICA","",IF(S491="Seleccione",0)))))))))))))</f>
        <v>0</v>
      </c>
      <c r="U491" s="35" t="str">
        <f t="shared" ref="U491" si="158">IF(AND(R491=1,T491=1),1,IF(AND(R491=1,T491=2),2,IF(AND(R491=1,T491=3),3,IF(AND(R491=1,T491=4),4,IF(AND(R491=1,T491=5),5,IF(AND(R491=2,T491=1),6,IF(AND(R491=2,T491=2),7,IF(AND(R491=2,T491=3),8,IF(AND(R491=2,T491=4),9,IF(AND(R491=2,T491=5),10,IF(AND(R491=3,T491=1),11,IF(AND(R491=3,T491=2),12,IF(AND(R491=3,T491=3),13,IF(AND(R491=3,T491=4),14,IF(AND(R491=3,T491=5),15,IF(AND(R491=4,T491=1),16,IF(AND(R491=4,T491=2),17,IF(AND(R491=4,T491=3),18,IF(AND(R491=4,T491=4),19,IF(AND(R491=4,T491=5),20,IF(AND(R491=5,T491=1),21,IF(AND(R491=5,T491=2),22,IF(AND(R491=5,T491=3),23,IF(AND(R491=5,T491=4),24,IF(AND(R491=5,T491=5),25,IF(AND(R491=1,T491=6),26,IF(AND(R491=1,T491=7),27,IF(AND(R491=1,T491=8),28,IF(AND(R491=2,T491=6),29,IF(AND(R491=2,T491=7),30,IF(AND(R491=2,T491=8),31,IF(AND(R491=3,T491=6),32,IF(AND(R491=3,T491=7),33,IF(AND(R491=3,T491=8),34,IF(AND(R491=4,T491=6),35,IF(AND(R491=4,T491=7),36,IF(AND(R491=4,T491=8),37,IF(AND(R491=5,T491=6),38,IF(AND(R491=5,T491=7),39,IF(AND(R491=5,T491=8),40,IF(AND(R491=6,T491=9),41,IF(AND(R491=6,T491=10),42,IF(AND(R491=6,T491=11),43,IF(AND(R491=7,T491=9),44,IF(AND(R491=7,T491=10),45,IF(AND(R491=7,T491=11),46,IF(AND(R491=8,T491=9),47,IF(AND(R491=8,T491=10),48,IF(AND(R491=8,T491=11),49,IF(AND(R491="",T491=""),"","Seleccione"))))))))))))))))))))))))))))))))))))))))))))))))))</f>
        <v>Seleccione</v>
      </c>
      <c r="V491" s="287" t="str">
        <f>IF(U491=1,'Etapa 2 - Análisis'!$Y$4,IF(U491=2,'Etapa 2 - Análisis'!$Z$4,IF(U491=6,'Etapa 2 - Análisis'!$AD$4,IF(U491=7,'Etapa 2 - Análisis'!$AE$4,IF(U491=11,'Etapa 2 - Análisis'!$AI$4,IF(U491=3,'Etapa 2 - Análisis'!$AA$4,IF(U491=8,'Etapa 2 - Análisis'!$AF$4,IF(U491=12,'Etapa 2 - Análisis'!$AJ$4,IF(U491=16,'Etapa 2 - Análisis'!$AN$4,IF(U491=4,'Etapa 2 - Análisis'!$AB$4,IF(U491=5,'Etapa 2 - Análisis'!$AC$4,IF(U491=9,'Etapa 2 - Análisis'!$AF$4,IF(U491=13,'Etapa 2 - Análisis'!$AK$4,IF(U491=17,'Etapa 2 - Análisis'!$AO$4,IF(U491=18,'Etapa 2 - Análisis'!$AP$4,IF(U491=21,'Etapa 2 - Análisis'!$AS$4,IF(U491=22,'Etapa 2 - Análisis'!$AT$4,IF(U491=10,'Etapa 2 - Análisis'!$AH$4,IF(U491=14,'Etapa 2 - Análisis'!$AL$4,IF(U491=15,'Etapa 2 - Análisis'!$AM$4,IF(U491=19,'Etapa 2 - Análisis'!$AQ$4,IF(U491=20,'Etapa 2 - Análisis'!$AR$4,IF(U491=23,'Etapa 2 - Análisis'!$AU$4,IF(U491=24,'Etapa 2 - Análisis'!$AV$4,IF(U491=25,'Etapa 2 - Análisis'!$AW$4,IF(U491=26,'Etapa 2 - Análisis'!$Y$13,IF(U491=27,'Etapa 2 - Análisis'!$Z$13,IF(U491=28,'Etapa 2 - Análisis'!$AA$13,IF(U491=29,'Etapa 2 - Análisis'!$AB$13,IF(U491=30,'Etapa 2 - Análisis'!$AC$13,IF(U491=31,'Etapa 2 - Análisis'!$AD$13,IF(U491=32,'Etapa 2 - Análisis'!$AE$13,IF(U491=33,'Etapa 2 - Análisis'!$AF$13,IF(U491=34,'Etapa 2 - Análisis'!$AG$13,IF(U491=35,'Etapa 2 - Análisis'!$AH$13,IF(U491=36,'Etapa 2 - Análisis'!$AI$13,IF(U491=37,'Etapa 2 - Análisis'!$AJ$13,IF(U491=38,'Etapa 2 - Análisis'!$AK$13,IF(U491=39,'Etapa 2 - Análisis'!$AL$13,IF(U491=40,'Etapa 2 - Análisis'!$AM$13,IF(U491=41,'Etapa 2 - Análisis'!$Y$8,IF(U491=42,'Etapa 2 - Análisis'!$Z$8,IF(U491=43,'Etapa 2 - Análisis'!$AA$8,IF(U491=44,'Etapa 2 - Análisis'!$AB$8,IF(U491=45,'Etapa 2 - Análisis'!$AC$8,IF(U491=46,'Etapa 2 - Análisis'!$AD$8,IF(U491=47,'Etapa 2 - Análisis'!$AE$8,IF(U491=48,'Etapa 2 - Análisis'!$AF$8,IF(U491=49,'Etapa 2 - Análisis'!$AG$8,IF(U491="","NO APLICA","Sin Zona"))))))))))))))))))))))))))))))))))))))))))))))))))</f>
        <v>Sin Zona</v>
      </c>
      <c r="W491" s="97"/>
      <c r="X491" s="141"/>
      <c r="Y491" s="141"/>
      <c r="Z491" s="141"/>
      <c r="AA491" s="391"/>
    </row>
    <row r="492" spans="1:27" x14ac:dyDescent="0.25">
      <c r="A492" s="279"/>
      <c r="B492" s="281"/>
      <c r="C492" s="284"/>
      <c r="D492" s="80"/>
      <c r="E492" s="286"/>
      <c r="F492" s="284"/>
      <c r="G492" s="35"/>
      <c r="H492" s="284"/>
      <c r="I492" s="35"/>
      <c r="J492" s="35"/>
      <c r="K492" s="287"/>
      <c r="L492" s="284"/>
      <c r="M492" s="65"/>
      <c r="N492" s="66" t="s">
        <v>218</v>
      </c>
      <c r="O492" s="35" t="str">
        <f t="shared" si="122"/>
        <v/>
      </c>
      <c r="P492" s="35" t="str">
        <f t="shared" si="122"/>
        <v/>
      </c>
      <c r="Q492" s="284"/>
      <c r="R492" s="35"/>
      <c r="S492" s="284"/>
      <c r="T492" s="35"/>
      <c r="U492" s="35"/>
      <c r="V492" s="287"/>
      <c r="W492" s="97"/>
      <c r="X492" s="141"/>
      <c r="Y492" s="141"/>
      <c r="Z492" s="141"/>
      <c r="AA492" s="392"/>
    </row>
    <row r="493" spans="1:27" x14ac:dyDescent="0.25">
      <c r="A493" s="279"/>
      <c r="B493" s="281"/>
      <c r="C493" s="284"/>
      <c r="D493" s="80"/>
      <c r="E493" s="286"/>
      <c r="F493" s="284"/>
      <c r="G493" s="35"/>
      <c r="H493" s="284"/>
      <c r="I493" s="35"/>
      <c r="J493" s="35"/>
      <c r="K493" s="287"/>
      <c r="L493" s="284"/>
      <c r="M493" s="65"/>
      <c r="N493" s="66" t="s">
        <v>218</v>
      </c>
      <c r="O493" s="35" t="str">
        <f t="shared" si="122"/>
        <v/>
      </c>
      <c r="P493" s="35" t="str">
        <f t="shared" si="122"/>
        <v/>
      </c>
      <c r="Q493" s="284"/>
      <c r="R493" s="35"/>
      <c r="S493" s="284"/>
      <c r="T493" s="35"/>
      <c r="U493" s="35"/>
      <c r="V493" s="287"/>
      <c r="W493" s="97"/>
      <c r="X493" s="141"/>
      <c r="Y493" s="141"/>
      <c r="Z493" s="141"/>
      <c r="AA493" s="392"/>
    </row>
    <row r="494" spans="1:27" x14ac:dyDescent="0.25">
      <c r="A494" s="279"/>
      <c r="B494" s="281"/>
      <c r="C494" s="284"/>
      <c r="D494" s="108"/>
      <c r="E494" s="286"/>
      <c r="F494" s="284"/>
      <c r="G494" s="35"/>
      <c r="H494" s="284"/>
      <c r="I494" s="35"/>
      <c r="J494" s="35"/>
      <c r="K494" s="287"/>
      <c r="L494" s="284"/>
      <c r="M494" s="65"/>
      <c r="N494" s="66" t="s">
        <v>218</v>
      </c>
      <c r="O494" s="35" t="str">
        <f t="shared" si="122"/>
        <v/>
      </c>
      <c r="P494" s="35" t="str">
        <f t="shared" si="122"/>
        <v/>
      </c>
      <c r="Q494" s="284"/>
      <c r="R494" s="35"/>
      <c r="S494" s="284"/>
      <c r="T494" s="35"/>
      <c r="U494" s="35"/>
      <c r="V494" s="287"/>
      <c r="W494" s="97"/>
      <c r="X494" s="141"/>
      <c r="Y494" s="141"/>
      <c r="Z494" s="141"/>
      <c r="AA494" s="392"/>
    </row>
    <row r="495" spans="1:27" x14ac:dyDescent="0.25">
      <c r="A495" s="279"/>
      <c r="B495" s="282"/>
      <c r="C495" s="285"/>
      <c r="D495" s="97"/>
      <c r="E495" s="286"/>
      <c r="F495" s="285"/>
      <c r="G495" s="35"/>
      <c r="H495" s="285"/>
      <c r="I495" s="35"/>
      <c r="J495" s="35"/>
      <c r="K495" s="287"/>
      <c r="L495" s="285"/>
      <c r="M495" s="65"/>
      <c r="N495" s="66" t="s">
        <v>218</v>
      </c>
      <c r="O495" s="35" t="str">
        <f t="shared" si="122"/>
        <v/>
      </c>
      <c r="P495" s="35" t="str">
        <f t="shared" si="122"/>
        <v/>
      </c>
      <c r="Q495" s="285"/>
      <c r="R495" s="35"/>
      <c r="S495" s="285"/>
      <c r="T495" s="35"/>
      <c r="U495" s="35"/>
      <c r="V495" s="287"/>
      <c r="W495" s="97"/>
      <c r="X495" s="141"/>
      <c r="Y495" s="141"/>
      <c r="Z495" s="141"/>
      <c r="AA495" s="393"/>
    </row>
  </sheetData>
  <sheetProtection algorithmName="SHA-512" hashValue="/M7/ApxtLwcQMVm0v57oTh+oo4qjnDuTxmvWs/Pnj0ly7TF9WErRLDGVWELF4CFPFO1lpd2UIjQzRT/uV3oi3Q==" saltValue="7mSpcw6bpevK4eCwAUjyAw==" spinCount="100000" sheet="1" objects="1" scenarios="1"/>
  <dataConsolidate/>
  <mergeCells count="1218">
    <mergeCell ref="B211:B215"/>
    <mergeCell ref="X211:Y211"/>
    <mergeCell ref="Z211:Z213"/>
    <mergeCell ref="X212:Y212"/>
    <mergeCell ref="X213:Y213"/>
    <mergeCell ref="X216:Y216"/>
    <mergeCell ref="D109:D110"/>
    <mergeCell ref="AA476:AA480"/>
    <mergeCell ref="A476:A480"/>
    <mergeCell ref="B476:B480"/>
    <mergeCell ref="C476:C480"/>
    <mergeCell ref="AA491:AA495"/>
    <mergeCell ref="A481:A485"/>
    <mergeCell ref="B481:B485"/>
    <mergeCell ref="C481:C485"/>
    <mergeCell ref="E481:E485"/>
    <mergeCell ref="F481:F485"/>
    <mergeCell ref="H481:H485"/>
    <mergeCell ref="K481:K485"/>
    <mergeCell ref="L481:L485"/>
    <mergeCell ref="Q481:Q485"/>
    <mergeCell ref="S481:S485"/>
    <mergeCell ref="V481:V485"/>
    <mergeCell ref="AA481:AA485"/>
    <mergeCell ref="A486:A490"/>
    <mergeCell ref="B486:B490"/>
    <mergeCell ref="C486:C490"/>
    <mergeCell ref="E486:E490"/>
    <mergeCell ref="F486:F490"/>
    <mergeCell ref="H486:H490"/>
    <mergeCell ref="K486:K490"/>
    <mergeCell ref="L486:L490"/>
    <mergeCell ref="Q486:Q490"/>
    <mergeCell ref="S486:S490"/>
    <mergeCell ref="V486:V490"/>
    <mergeCell ref="AA486:AA490"/>
    <mergeCell ref="E476:E480"/>
    <mergeCell ref="F476:F480"/>
    <mergeCell ref="H476:H480"/>
    <mergeCell ref="K476:K480"/>
    <mergeCell ref="L476:L480"/>
    <mergeCell ref="Q476:Q480"/>
    <mergeCell ref="S476:S480"/>
    <mergeCell ref="V476:V480"/>
    <mergeCell ref="A471:A475"/>
    <mergeCell ref="B231:B235"/>
    <mergeCell ref="C471:C475"/>
    <mergeCell ref="E231:E235"/>
    <mergeCell ref="F471:F475"/>
    <mergeCell ref="H471:H475"/>
    <mergeCell ref="K471:K475"/>
    <mergeCell ref="L471:L475"/>
    <mergeCell ref="Q471:Q475"/>
    <mergeCell ref="S471:S475"/>
    <mergeCell ref="V471:V475"/>
    <mergeCell ref="B471:B475"/>
    <mergeCell ref="E471:E475"/>
    <mergeCell ref="E451:E455"/>
    <mergeCell ref="L451:L455"/>
    <mergeCell ref="Q451:Q455"/>
    <mergeCell ref="S451:S455"/>
    <mergeCell ref="V451:V455"/>
    <mergeCell ref="F431:F435"/>
    <mergeCell ref="H431:H435"/>
    <mergeCell ref="AA471:AA47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X406:Y406"/>
    <mergeCell ref="X407:Y407"/>
    <mergeCell ref="X408:Y408"/>
    <mergeCell ref="AA286:AA290"/>
    <mergeCell ref="E291:E295"/>
    <mergeCell ref="AA291:AA295"/>
    <mergeCell ref="A451:A455"/>
    <mergeCell ref="C451:C455"/>
    <mergeCell ref="F451:F455"/>
    <mergeCell ref="H451:H455"/>
    <mergeCell ref="K451:K455"/>
    <mergeCell ref="B451:B455"/>
    <mergeCell ref="AA451:AA455"/>
    <mergeCell ref="A456:A460"/>
    <mergeCell ref="B226:B230"/>
    <mergeCell ref="C456:C460"/>
    <mergeCell ref="E226:E230"/>
    <mergeCell ref="F456:F460"/>
    <mergeCell ref="H456:H460"/>
    <mergeCell ref="K456:K460"/>
    <mergeCell ref="L456:L460"/>
    <mergeCell ref="Q456:Q460"/>
    <mergeCell ref="S456:S460"/>
    <mergeCell ref="V456:V460"/>
    <mergeCell ref="AA456:AA460"/>
    <mergeCell ref="B456:B460"/>
    <mergeCell ref="E456:E460"/>
    <mergeCell ref="AA251:AA255"/>
    <mergeCell ref="AA246:AA250"/>
    <mergeCell ref="AA241:AA245"/>
    <mergeCell ref="A446:A450"/>
    <mergeCell ref="F441:F445"/>
    <mergeCell ref="H441:H445"/>
    <mergeCell ref="K441:K445"/>
    <mergeCell ref="L441:L445"/>
    <mergeCell ref="Q441:Q445"/>
    <mergeCell ref="S441:S445"/>
    <mergeCell ref="V441:V445"/>
    <mergeCell ref="C446:C450"/>
    <mergeCell ref="F446:F450"/>
    <mergeCell ref="H446:H450"/>
    <mergeCell ref="K446:K450"/>
    <mergeCell ref="L446:L450"/>
    <mergeCell ref="Q446:Q450"/>
    <mergeCell ref="S446:S450"/>
    <mergeCell ref="V446:V450"/>
    <mergeCell ref="AA446:AA450"/>
    <mergeCell ref="E221:E225"/>
    <mergeCell ref="A436:A440"/>
    <mergeCell ref="B436:B440"/>
    <mergeCell ref="C436:C440"/>
    <mergeCell ref="F436:F440"/>
    <mergeCell ref="H436:H440"/>
    <mergeCell ref="K436:K440"/>
    <mergeCell ref="L436:L440"/>
    <mergeCell ref="Q436:Q440"/>
    <mergeCell ref="S436:S440"/>
    <mergeCell ref="V436:V440"/>
    <mergeCell ref="AA436:AA440"/>
    <mergeCell ref="B446:B450"/>
    <mergeCell ref="B221:B225"/>
    <mergeCell ref="E251:E255"/>
    <mergeCell ref="K431:K435"/>
    <mergeCell ref="L431:L435"/>
    <mergeCell ref="Q431:Q435"/>
    <mergeCell ref="S431:S435"/>
    <mergeCell ref="V431:V435"/>
    <mergeCell ref="L421:L425"/>
    <mergeCell ref="B441:B445"/>
    <mergeCell ref="C441:C445"/>
    <mergeCell ref="E441:E445"/>
    <mergeCell ref="AA431:AA43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AA441:AA445"/>
    <mergeCell ref="A441:A445"/>
    <mergeCell ref="A431:A435"/>
    <mergeCell ref="B431:B435"/>
    <mergeCell ref="C431:C435"/>
    <mergeCell ref="E431:E435"/>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S421:S425"/>
    <mergeCell ref="Q421:Q425"/>
    <mergeCell ref="V421:V425"/>
    <mergeCell ref="AA421:AA42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W411:W415"/>
    <mergeCell ref="A416:A420"/>
    <mergeCell ref="A421:A425"/>
    <mergeCell ref="S406:S410"/>
    <mergeCell ref="V406:V410"/>
    <mergeCell ref="AA406:AA410"/>
    <mergeCell ref="A411:A415"/>
    <mergeCell ref="B411:B415"/>
    <mergeCell ref="C411:C415"/>
    <mergeCell ref="S396:S400"/>
    <mergeCell ref="V396:V400"/>
    <mergeCell ref="AA396:AA400"/>
    <mergeCell ref="A401:A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X391:Y391"/>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271:A275"/>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AA23:AA27"/>
    <mergeCell ref="AA28:AA32"/>
    <mergeCell ref="AA33:AA37"/>
    <mergeCell ref="C2:AA2"/>
    <mergeCell ref="AA4:AA7"/>
    <mergeCell ref="W3:AA3"/>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Q61:Q65"/>
    <mergeCell ref="S51:S55"/>
    <mergeCell ref="V51:V55"/>
    <mergeCell ref="AA51:AA55"/>
    <mergeCell ref="A56:A60"/>
    <mergeCell ref="C56:C60"/>
    <mergeCell ref="E56:E60"/>
    <mergeCell ref="F56:F60"/>
    <mergeCell ref="H56:H60"/>
    <mergeCell ref="K56:K60"/>
    <mergeCell ref="L56:L60"/>
    <mergeCell ref="Q56:Q60"/>
    <mergeCell ref="S56:S60"/>
    <mergeCell ref="V56:V60"/>
    <mergeCell ref="AA56:AA60"/>
    <mergeCell ref="A51:A55"/>
    <mergeCell ref="C51:C55"/>
    <mergeCell ref="E51:E55"/>
    <mergeCell ref="F51:F55"/>
    <mergeCell ref="H51:H55"/>
    <mergeCell ref="K51:K55"/>
    <mergeCell ref="L51:L55"/>
    <mergeCell ref="Q51:Q55"/>
    <mergeCell ref="D59:D60"/>
    <mergeCell ref="V76:V80"/>
    <mergeCell ref="AA76:AA80"/>
    <mergeCell ref="A71:A75"/>
    <mergeCell ref="B71:B75"/>
    <mergeCell ref="C71:C75"/>
    <mergeCell ref="E71:E75"/>
    <mergeCell ref="F71:F75"/>
    <mergeCell ref="H71:H75"/>
    <mergeCell ref="K71:K75"/>
    <mergeCell ref="L71:L75"/>
    <mergeCell ref="Q71:Q75"/>
    <mergeCell ref="S61:S65"/>
    <mergeCell ref="V61:V65"/>
    <mergeCell ref="A66:A70"/>
    <mergeCell ref="B66:B70"/>
    <mergeCell ref="C66:C70"/>
    <mergeCell ref="E66:E70"/>
    <mergeCell ref="F66:F70"/>
    <mergeCell ref="H66:H70"/>
    <mergeCell ref="K66:K70"/>
    <mergeCell ref="L66:L70"/>
    <mergeCell ref="Q66:Q70"/>
    <mergeCell ref="S66:S70"/>
    <mergeCell ref="V66:V70"/>
    <mergeCell ref="AA66:AA70"/>
    <mergeCell ref="A61:A65"/>
    <mergeCell ref="C61:C65"/>
    <mergeCell ref="E61:E65"/>
    <mergeCell ref="F61:F65"/>
    <mergeCell ref="H61:H65"/>
    <mergeCell ref="K61:K65"/>
    <mergeCell ref="L61:L6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AA121:AA125"/>
    <mergeCell ref="A116:A120"/>
    <mergeCell ref="B56:B60"/>
    <mergeCell ref="C116:C120"/>
    <mergeCell ref="E116:E120"/>
    <mergeCell ref="F116:F120"/>
    <mergeCell ref="H116:H120"/>
    <mergeCell ref="S101:S105"/>
    <mergeCell ref="V101:V105"/>
    <mergeCell ref="A106:A110"/>
    <mergeCell ref="B106:B110"/>
    <mergeCell ref="C106:C110"/>
    <mergeCell ref="E106:E110"/>
    <mergeCell ref="F106:F110"/>
    <mergeCell ref="H106:H110"/>
    <mergeCell ref="K106:K110"/>
    <mergeCell ref="L106:L110"/>
    <mergeCell ref="Q106:Q110"/>
    <mergeCell ref="S106:S110"/>
    <mergeCell ref="V106:V110"/>
    <mergeCell ref="AA101:AA105"/>
    <mergeCell ref="A101:A105"/>
    <mergeCell ref="B101:B105"/>
    <mergeCell ref="C101:C105"/>
    <mergeCell ref="E101:E105"/>
    <mergeCell ref="F101:F105"/>
    <mergeCell ref="H101:H105"/>
    <mergeCell ref="K101:K105"/>
    <mergeCell ref="L101:L105"/>
    <mergeCell ref="Q101:Q105"/>
    <mergeCell ref="S91:S95"/>
    <mergeCell ref="AA91:AA95"/>
    <mergeCell ref="F111:F115"/>
    <mergeCell ref="H111:H115"/>
    <mergeCell ref="K111:K115"/>
    <mergeCell ref="L111:L115"/>
    <mergeCell ref="Q111:Q115"/>
    <mergeCell ref="S116:S120"/>
    <mergeCell ref="V116:V120"/>
    <mergeCell ref="A121:A125"/>
    <mergeCell ref="B61:B65"/>
    <mergeCell ref="C121:C125"/>
    <mergeCell ref="E121:E125"/>
    <mergeCell ref="F121:F125"/>
    <mergeCell ref="H121:H125"/>
    <mergeCell ref="K121:K125"/>
    <mergeCell ref="L121:L125"/>
    <mergeCell ref="Q121:Q125"/>
    <mergeCell ref="S121:S125"/>
    <mergeCell ref="V121:V125"/>
    <mergeCell ref="V91:V95"/>
    <mergeCell ref="S81:S85"/>
    <mergeCell ref="V81:V85"/>
    <mergeCell ref="S71:S75"/>
    <mergeCell ref="V71:V75"/>
    <mergeCell ref="A76:A80"/>
    <mergeCell ref="B76:B80"/>
    <mergeCell ref="C76:C80"/>
    <mergeCell ref="F76:F80"/>
    <mergeCell ref="H76:H80"/>
    <mergeCell ref="K76:K80"/>
    <mergeCell ref="L76:L80"/>
    <mergeCell ref="Q76:Q80"/>
    <mergeCell ref="S76:S80"/>
    <mergeCell ref="Q116:Q120"/>
    <mergeCell ref="S126:S130"/>
    <mergeCell ref="V126:V130"/>
    <mergeCell ref="AA8:AA12"/>
    <mergeCell ref="A131:A135"/>
    <mergeCell ref="B131:B135"/>
    <mergeCell ref="C131:C135"/>
    <mergeCell ref="E131:E135"/>
    <mergeCell ref="F131:F135"/>
    <mergeCell ref="H131:H135"/>
    <mergeCell ref="K131:K135"/>
    <mergeCell ref="L131:L135"/>
    <mergeCell ref="Q131:Q135"/>
    <mergeCell ref="S131:S135"/>
    <mergeCell ref="V131:V135"/>
    <mergeCell ref="AA61:AA65"/>
    <mergeCell ref="A126:A130"/>
    <mergeCell ref="B126:B130"/>
    <mergeCell ref="C126:C130"/>
    <mergeCell ref="E126:E130"/>
    <mergeCell ref="F126:F130"/>
    <mergeCell ref="H126:H130"/>
    <mergeCell ref="K126:K130"/>
    <mergeCell ref="L126:L130"/>
    <mergeCell ref="Q126:Q130"/>
    <mergeCell ref="S111:S115"/>
    <mergeCell ref="V111:V115"/>
    <mergeCell ref="AA111:AA115"/>
    <mergeCell ref="A111:A115"/>
    <mergeCell ref="B51:B55"/>
    <mergeCell ref="C111:C115"/>
    <mergeCell ref="E111:E115"/>
    <mergeCell ref="V136:V140"/>
    <mergeCell ref="AA71:AA75"/>
    <mergeCell ref="A141:A145"/>
    <mergeCell ref="B141:B145"/>
    <mergeCell ref="C141:C145"/>
    <mergeCell ref="E141:E145"/>
    <mergeCell ref="F141:F145"/>
    <mergeCell ref="H141:H145"/>
    <mergeCell ref="K141:K145"/>
    <mergeCell ref="L141:L145"/>
    <mergeCell ref="Q141:Q145"/>
    <mergeCell ref="S141:S145"/>
    <mergeCell ref="V141:V145"/>
    <mergeCell ref="AA116:AA120"/>
    <mergeCell ref="A136:A140"/>
    <mergeCell ref="B136:B140"/>
    <mergeCell ref="C136:C140"/>
    <mergeCell ref="E136:E140"/>
    <mergeCell ref="F136:F140"/>
    <mergeCell ref="H136:H140"/>
    <mergeCell ref="K136:K140"/>
    <mergeCell ref="L136:L140"/>
    <mergeCell ref="Q136:Q140"/>
    <mergeCell ref="S136:S140"/>
    <mergeCell ref="AA136:AA140"/>
    <mergeCell ref="B111:B115"/>
    <mergeCell ref="B116:B120"/>
    <mergeCell ref="B121:B125"/>
    <mergeCell ref="X111:Y111"/>
    <mergeCell ref="X112:Y112"/>
    <mergeCell ref="K116:K120"/>
    <mergeCell ref="L116:L120"/>
    <mergeCell ref="AA146:AA150"/>
    <mergeCell ref="A151:A155"/>
    <mergeCell ref="B146:B150"/>
    <mergeCell ref="C151:C155"/>
    <mergeCell ref="E146:E150"/>
    <mergeCell ref="F151:F155"/>
    <mergeCell ref="H151:H155"/>
    <mergeCell ref="K151:K155"/>
    <mergeCell ref="L151:L155"/>
    <mergeCell ref="Q151:Q155"/>
    <mergeCell ref="S151:S155"/>
    <mergeCell ref="V151:V155"/>
    <mergeCell ref="AA151:AA155"/>
    <mergeCell ref="A146:A150"/>
    <mergeCell ref="C146:C150"/>
    <mergeCell ref="F146:F150"/>
    <mergeCell ref="H146:H150"/>
    <mergeCell ref="K146:K150"/>
    <mergeCell ref="L146:L150"/>
    <mergeCell ref="Q146:Q150"/>
    <mergeCell ref="S146:S150"/>
    <mergeCell ref="V146:V150"/>
    <mergeCell ref="B151:B155"/>
    <mergeCell ref="E151:E155"/>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S156:S160"/>
    <mergeCell ref="V156:V16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E446:E450"/>
    <mergeCell ref="F216:F220"/>
    <mergeCell ref="H216:H220"/>
    <mergeCell ref="K216:K220"/>
    <mergeCell ref="L216:L220"/>
    <mergeCell ref="Q216:Q220"/>
    <mergeCell ref="S206:S210"/>
    <mergeCell ref="V206:V210"/>
    <mergeCell ref="AA206:AA210"/>
    <mergeCell ref="A211:A215"/>
    <mergeCell ref="B401:B40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A366:A370"/>
    <mergeCell ref="B366:B370"/>
    <mergeCell ref="Q231:Q235"/>
    <mergeCell ref="S231:S235"/>
    <mergeCell ref="V231:V235"/>
    <mergeCell ref="AA231:AA235"/>
    <mergeCell ref="A226:A230"/>
    <mergeCell ref="C226:C230"/>
    <mergeCell ref="F226:F230"/>
    <mergeCell ref="H226:H230"/>
    <mergeCell ref="K226:K230"/>
    <mergeCell ref="L226:L230"/>
    <mergeCell ref="Q226:Q230"/>
    <mergeCell ref="S216:S220"/>
    <mergeCell ref="V216:V220"/>
    <mergeCell ref="AA216:AA220"/>
    <mergeCell ref="A221:A225"/>
    <mergeCell ref="C221:C225"/>
    <mergeCell ref="F221:F225"/>
    <mergeCell ref="H221:H225"/>
    <mergeCell ref="K221:K225"/>
    <mergeCell ref="L221:L225"/>
    <mergeCell ref="Q221:Q225"/>
    <mergeCell ref="S221:S225"/>
    <mergeCell ref="V221:V225"/>
    <mergeCell ref="AA221:AA225"/>
    <mergeCell ref="A216:A220"/>
    <mergeCell ref="C216:C220"/>
    <mergeCell ref="B216:B220"/>
    <mergeCell ref="E216:E220"/>
    <mergeCell ref="S236:S240"/>
    <mergeCell ref="V236:V240"/>
    <mergeCell ref="AA141:AA145"/>
    <mergeCell ref="A241:A245"/>
    <mergeCell ref="B241:B245"/>
    <mergeCell ref="C241:C245"/>
    <mergeCell ref="E241:E245"/>
    <mergeCell ref="F241:F245"/>
    <mergeCell ref="H241:H245"/>
    <mergeCell ref="K241:K245"/>
    <mergeCell ref="L241:L245"/>
    <mergeCell ref="Q241:Q245"/>
    <mergeCell ref="S241:S245"/>
    <mergeCell ref="V241:V245"/>
    <mergeCell ref="A236:A240"/>
    <mergeCell ref="B236:B240"/>
    <mergeCell ref="C236:C240"/>
    <mergeCell ref="E236:E240"/>
    <mergeCell ref="F236:F240"/>
    <mergeCell ref="H236:H240"/>
    <mergeCell ref="K236:K240"/>
    <mergeCell ref="L236:L240"/>
    <mergeCell ref="Q236:Q240"/>
    <mergeCell ref="S226:S230"/>
    <mergeCell ref="V226:V230"/>
    <mergeCell ref="AA226:AA230"/>
    <mergeCell ref="A231:A235"/>
    <mergeCell ref="C231:C235"/>
    <mergeCell ref="F231:F235"/>
    <mergeCell ref="H231:H235"/>
    <mergeCell ref="K231:K235"/>
    <mergeCell ref="L231:L235"/>
    <mergeCell ref="S246:S250"/>
    <mergeCell ref="V246:V250"/>
    <mergeCell ref="AA131:AA135"/>
    <mergeCell ref="A251:A255"/>
    <mergeCell ref="B251:B255"/>
    <mergeCell ref="C251:C255"/>
    <mergeCell ref="E436:E440"/>
    <mergeCell ref="F251:F255"/>
    <mergeCell ref="H251:H255"/>
    <mergeCell ref="K251:K255"/>
    <mergeCell ref="L251:L255"/>
    <mergeCell ref="Q251:Q255"/>
    <mergeCell ref="S251:S255"/>
    <mergeCell ref="V251:V255"/>
    <mergeCell ref="AA126:AA130"/>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276:A280"/>
    <mergeCell ref="B276:B280"/>
    <mergeCell ref="C276:C280"/>
    <mergeCell ref="E276:E280"/>
    <mergeCell ref="F276:F280"/>
    <mergeCell ref="H276:H280"/>
    <mergeCell ref="K276:K280"/>
    <mergeCell ref="L276:L280"/>
    <mergeCell ref="Q276:Q280"/>
    <mergeCell ref="S276:S280"/>
    <mergeCell ref="AA281:AA285"/>
    <mergeCell ref="A291:A295"/>
    <mergeCell ref="B291:B295"/>
    <mergeCell ref="C291:C295"/>
    <mergeCell ref="F291:F295"/>
    <mergeCell ref="H291:H295"/>
    <mergeCell ref="K291:K295"/>
    <mergeCell ref="L291:L295"/>
    <mergeCell ref="Q291:Q295"/>
    <mergeCell ref="S291:S295"/>
    <mergeCell ref="V291:V295"/>
    <mergeCell ref="A286:A290"/>
    <mergeCell ref="B286:B290"/>
    <mergeCell ref="C286:C290"/>
    <mergeCell ref="E286:E290"/>
    <mergeCell ref="F286:F290"/>
    <mergeCell ref="H286:H290"/>
    <mergeCell ref="K286:K290"/>
    <mergeCell ref="L286:L290"/>
    <mergeCell ref="Q286:Q290"/>
    <mergeCell ref="S286:S290"/>
    <mergeCell ref="V286:V29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K346:K350"/>
    <mergeCell ref="L346:L350"/>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B356:B360"/>
    <mergeCell ref="C356:C360"/>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X71:Y71"/>
    <mergeCell ref="AA106:AA110"/>
    <mergeCell ref="A491:A495"/>
    <mergeCell ref="B491:B495"/>
    <mergeCell ref="C491:C495"/>
    <mergeCell ref="E491:E495"/>
    <mergeCell ref="F491:F495"/>
    <mergeCell ref="H491:H495"/>
    <mergeCell ref="K491:K495"/>
    <mergeCell ref="L491:L495"/>
    <mergeCell ref="Q491:Q495"/>
    <mergeCell ref="S491:S495"/>
    <mergeCell ref="V491:V495"/>
    <mergeCell ref="AA236:AA240"/>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s>
  <phoneticPr fontId="39" type="noConversion"/>
  <conditionalFormatting sqref="K8:K10 V8:V10">
    <cfRule type="expression" dxfId="371" priority="5648">
      <formula>K8:K52="ZONA DE OPORTUNIDAD MUY BENEFICIOSA"</formula>
    </cfRule>
    <cfRule type="expression" dxfId="370" priority="5649">
      <formula>K8:K52="ZONA DE OPORTUNIDAD BENEFICIOSA"</formula>
    </cfRule>
    <cfRule type="expression" dxfId="369" priority="5650">
      <formula>K8:K52="ZONA DE OPORTUNIDAD MODERADA"</formula>
    </cfRule>
    <cfRule type="expression" dxfId="368" priority="5651">
      <formula>K8:K52="ZONA DE OPORTUNIDAD BAJA"</formula>
    </cfRule>
    <cfRule type="expression" dxfId="367" priority="5656">
      <formula>K8:K52="ZONA DE RIESGO EXTREMA"</formula>
    </cfRule>
    <cfRule type="expression" dxfId="366" priority="5657">
      <formula>K8:K52="ZONA DE RIESGO ALTA"</formula>
    </cfRule>
    <cfRule type="expression" dxfId="365" priority="5658">
      <formula>K8:K52="ZONA DE RIESGO MODERADA"</formula>
    </cfRule>
    <cfRule type="expression" dxfId="364" priority="5659">
      <formula>K8:K52="ZONA DE RIESGO BAJA"</formula>
    </cfRule>
  </conditionalFormatting>
  <conditionalFormatting sqref="K11">
    <cfRule type="expression" dxfId="363" priority="3201">
      <formula>K11:K54="ZONA DE RIESGO EXTREMA"</formula>
    </cfRule>
    <cfRule type="expression" dxfId="362" priority="3202">
      <formula>K11:K54="ZONA DE RIESGO ALTA"</formula>
    </cfRule>
    <cfRule type="expression" dxfId="361" priority="3203">
      <formula>K11:K54="ZONA DE RIESGO MODERADA"</formula>
    </cfRule>
    <cfRule type="expression" dxfId="360" priority="3204">
      <formula>K11:K54="ZONA DE RIESGO BAJA"</formula>
    </cfRule>
    <cfRule type="expression" dxfId="359" priority="4365">
      <formula>K11:K54="ZONA DE OPORTUNIDAD MUY BENEFICIOSA"</formula>
    </cfRule>
    <cfRule type="expression" dxfId="358" priority="4366">
      <formula>K11:K54="ZONA DE OPORTUNIDAD BENEFICIOSA"</formula>
    </cfRule>
    <cfRule type="expression" dxfId="357" priority="4367">
      <formula>K11:K54="ZONA DE OPORTUNIDAD MODERADA"</formula>
    </cfRule>
    <cfRule type="expression" dxfId="356" priority="4368">
      <formula>K11:K54="ZONA DE OPORTUNIDAD BAJA"</formula>
    </cfRule>
  </conditionalFormatting>
  <conditionalFormatting sqref="K12:K15 V12:V15 K18:K20">
    <cfRule type="expression" dxfId="355" priority="5732">
      <formula>K12:K54="ZONA DE OPORTUNIDAD MUY BENEFICIOSA"</formula>
    </cfRule>
    <cfRule type="expression" dxfId="354" priority="5733">
      <formula>K12:K54="ZONA DE OPORTUNIDAD BENEFICIOSA"</formula>
    </cfRule>
    <cfRule type="expression" dxfId="353" priority="5734">
      <formula>K12:K54="ZONA DE OPORTUNIDAD MODERADA"</formula>
    </cfRule>
    <cfRule type="expression" dxfId="352" priority="5735">
      <formula>K12:K54="ZONA DE OPORTUNIDAD BAJA"</formula>
    </cfRule>
  </conditionalFormatting>
  <conditionalFormatting sqref="K16 V16 K21">
    <cfRule type="expression" dxfId="351" priority="5146">
      <formula>K16:K57="ZONA DE RIESGO EXTREMA"</formula>
    </cfRule>
    <cfRule type="expression" dxfId="350" priority="5147">
      <formula>K16:K57="ZONA DE RIESGO ALTA"</formula>
    </cfRule>
    <cfRule type="expression" dxfId="349" priority="5148">
      <formula>K16:K57="ZONA DE RIESGO MODERADA"</formula>
    </cfRule>
    <cfRule type="expression" dxfId="348" priority="5149">
      <formula>K16:K57="ZONA DE RIESGO BAJA"</formula>
    </cfRule>
  </conditionalFormatting>
  <conditionalFormatting sqref="K16">
    <cfRule type="expression" dxfId="347" priority="5134">
      <formula>K16:K57="ZONA DE OPORTUNIDAD MUY BENEFICIOSA"</formula>
    </cfRule>
    <cfRule type="expression" dxfId="346" priority="5135">
      <formula>K16:K57="ZONA DE OPORTUNIDAD BENEFICIOSA"</formula>
    </cfRule>
    <cfRule type="expression" dxfId="345" priority="5136">
      <formula>K16:K57="ZONA DE OPORTUNIDAD MODERADA"</formula>
    </cfRule>
    <cfRule type="expression" dxfId="344" priority="5137">
      <formula>K16:K57="ZONA DE OPORTUNIDAD BAJA"</formula>
    </cfRule>
  </conditionalFormatting>
  <conditionalFormatting sqref="K17 V17:V20 K22 L18:L20">
    <cfRule type="expression" dxfId="343" priority="5477">
      <formula>K17:K57="ZONA DE RIESGO EXTREMA"</formula>
    </cfRule>
  </conditionalFormatting>
  <conditionalFormatting sqref="K17 V17:V20 K22">
    <cfRule type="expression" dxfId="342" priority="5465">
      <formula>K17:K57="ZONA DE OPORTUNIDAD MUY BENEFICIOSA"</formula>
    </cfRule>
    <cfRule type="expression" dxfId="341" priority="5466">
      <formula>K17:K57="ZONA DE OPORTUNIDAD BENEFICIOSA"</formula>
    </cfRule>
    <cfRule type="expression" dxfId="340" priority="5467">
      <formula>K17:K57="ZONA DE OPORTUNIDAD MODERADA"</formula>
    </cfRule>
    <cfRule type="expression" dxfId="339" priority="5468">
      <formula>K17:K57="ZONA DE OPORTUNIDAD BAJA"</formula>
    </cfRule>
  </conditionalFormatting>
  <conditionalFormatting sqref="K17 V17:V20 L18:L20 K22">
    <cfRule type="expression" dxfId="338" priority="5478">
      <formula>K17:K57="ZONA DE RIESGO ALTA"</formula>
    </cfRule>
    <cfRule type="expression" dxfId="337" priority="5479">
      <formula>K17:K57="ZONA DE RIESGO MODERADA"</formula>
    </cfRule>
    <cfRule type="expression" dxfId="336" priority="5480">
      <formula>K17:K57="ZONA DE RIESGO BAJA"</formula>
    </cfRule>
  </conditionalFormatting>
  <conditionalFormatting sqref="K26:K30 V26:V30 L28:L30">
    <cfRule type="expression" dxfId="335" priority="5870">
      <formula>K26:K62="ZONA DE RIESGO ALTA"</formula>
    </cfRule>
    <cfRule type="expression" dxfId="334" priority="5871">
      <formula>K26:K62="ZONA DE RIESGO MODERADA"</formula>
    </cfRule>
    <cfRule type="expression" dxfId="333" priority="5872">
      <formula>K26:K62="ZONA DE RIESGO BAJA"</formula>
    </cfRule>
  </conditionalFormatting>
  <conditionalFormatting sqref="K26:K30 V26:V30">
    <cfRule type="expression" dxfId="332" priority="5838">
      <formula>K26:K62="ZONA DE OPORTUNIDAD MUY BENEFICIOSA"</formula>
    </cfRule>
    <cfRule type="expression" dxfId="331" priority="5839">
      <formula>K26:K62="ZONA DE OPORTUNIDAD BENEFICIOSA"</formula>
    </cfRule>
    <cfRule type="expression" dxfId="330" priority="5840">
      <formula>K26:K62="ZONA DE OPORTUNIDAD MODERADA"</formula>
    </cfRule>
    <cfRule type="expression" dxfId="329" priority="5841">
      <formula>K26:K62="ZONA DE OPORTUNIDAD BAJA"</formula>
    </cfRule>
  </conditionalFormatting>
  <conditionalFormatting sqref="K31:K35 V31:V35 K38:K40 V38:V40">
    <cfRule type="expression" dxfId="328" priority="5816">
      <formula>K31:K65="ZONA DE OPORTUNIDAD MUY BENEFICIOSA"</formula>
    </cfRule>
    <cfRule type="expression" dxfId="327" priority="5817">
      <formula>K31:K65="ZONA DE OPORTUNIDAD BENEFICIOSA"</formula>
    </cfRule>
    <cfRule type="expression" dxfId="326" priority="5818">
      <formula>K31:K65="ZONA DE OPORTUNIDAD MODERADA"</formula>
    </cfRule>
    <cfRule type="expression" dxfId="325" priority="5819">
      <formula>K31:K65="ZONA DE OPORTUNIDAD BAJA"</formula>
    </cfRule>
  </conditionalFormatting>
  <conditionalFormatting sqref="K31:K35 V31:V35 L33:L35 K38:L40 V38:V40">
    <cfRule type="expression" dxfId="324" priority="5796">
      <formula>K31:K65="ZONA DE RIESGO EXTREMA"</formula>
    </cfRule>
    <cfRule type="expression" dxfId="323" priority="5797">
      <formula>K31:K65="ZONA DE RIESGO ALTA"</formula>
    </cfRule>
    <cfRule type="expression" dxfId="322" priority="5798">
      <formula>K31:K65="ZONA DE RIESGO MODERADA"</formula>
    </cfRule>
    <cfRule type="expression" dxfId="321" priority="5799">
      <formula>K31:K65="ZONA DE RIESGO BAJA"</formula>
    </cfRule>
  </conditionalFormatting>
  <conditionalFormatting sqref="K36:K37 V36:V37 K41:K42 V41:V42">
    <cfRule type="expression" dxfId="320" priority="5588">
      <formula>K36:K68="ZONA DE RIESGO EXTREMA"</formula>
    </cfRule>
    <cfRule type="expression" dxfId="319" priority="5589">
      <formula>K36:K68="ZONA DE RIESGO ALTA"</formula>
    </cfRule>
    <cfRule type="expression" dxfId="318" priority="5590">
      <formula>K36:K68="ZONA DE RIESGO MODERADA"</formula>
    </cfRule>
    <cfRule type="expression" dxfId="317" priority="5591">
      <formula>K36:K68="ZONA DE RIESGO BAJA"</formula>
    </cfRule>
    <cfRule type="expression" dxfId="316" priority="5612">
      <formula>K36:K68="ZONA DE OPORTUNIDAD MUY BENEFICIOSA"</formula>
    </cfRule>
    <cfRule type="expression" dxfId="315" priority="5613">
      <formula>K36:K68="ZONA DE OPORTUNIDAD BENEFICIOSA"</formula>
    </cfRule>
    <cfRule type="expression" dxfId="314" priority="5614">
      <formula>K36:K68="ZONA DE OPORTUNIDAD MODERADA"</formula>
    </cfRule>
    <cfRule type="expression" dxfId="313" priority="5615">
      <formula>K36:K68="ZONA DE OPORTUNIDAD BAJA"</formula>
    </cfRule>
  </conditionalFormatting>
  <conditionalFormatting sqref="K43 V43 K46:L48 V46:V48 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K216:L218 K221:L223 V221:V223 K226:L228 V226:V228 K231:L233 V231:V233 K236:L238 V236:V238 K241:L24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cfRule type="expression" dxfId="312" priority="237">
      <formula>K43:K74="ZONA DE RIESGO EXTREMA"</formula>
    </cfRule>
    <cfRule type="expression" dxfId="311" priority="238">
      <formula>K43:K74="ZONA DE RIESGO ALTA"</formula>
    </cfRule>
    <cfRule type="expression" dxfId="310" priority="239">
      <formula>K43:K74="ZONA DE RIESGO MODERADA"</formula>
    </cfRule>
    <cfRule type="expression" dxfId="309" priority="240">
      <formula>K43:K74="ZONA DE RIESGO BAJA"</formula>
    </cfRule>
  </conditionalFormatting>
  <conditionalFormatting sqref="K43">
    <cfRule type="expression" dxfId="308" priority="4278">
      <formula>K43:K74="ZONA DE OPORTUNIDAD MUY BENEFICIOSA"</formula>
    </cfRule>
    <cfRule type="expression" dxfId="307" priority="4279">
      <formula>K43:K74="ZONA DE OPORTUNIDAD BENEFICIOSA"</formula>
    </cfRule>
    <cfRule type="expression" dxfId="306" priority="4280">
      <formula>K43:K74="ZONA DE OPORTUNIDAD MODERADA"</formula>
    </cfRule>
    <cfRule type="expression" dxfId="305" priority="4281">
      <formula>K43:K74="ZONA DE OPORTUNIDAD BAJA"</formula>
    </cfRule>
  </conditionalFormatting>
  <conditionalFormatting sqref="K44 V44 K49:K50 V49:V50">
    <cfRule type="expression" dxfId="304" priority="5604">
      <formula>K44:K74="ZONA DE OPORTUNIDAD MUY BENEFICIOSA"</formula>
    </cfRule>
    <cfRule type="expression" dxfId="303" priority="5605">
      <formula>K44:K74="ZONA DE OPORTUNIDAD BENEFICIOSA"</formula>
    </cfRule>
    <cfRule type="expression" dxfId="302" priority="5606">
      <formula>K44:K74="ZONA DE OPORTUNIDAD MODERADA"</formula>
    </cfRule>
    <cfRule type="expression" dxfId="301" priority="5607">
      <formula>K44:K74="ZONA DE OPORTUNIDAD BAJA"</formula>
    </cfRule>
  </conditionalFormatting>
  <conditionalFormatting sqref="K44 V44 K49:L49 V49:V50 K50">
    <cfRule type="expression" dxfId="300" priority="4225">
      <formula>K44:K74="ZONA DE RIESGO ALTA"</formula>
    </cfRule>
    <cfRule type="expression" dxfId="299" priority="4226">
      <formula>K44:K74="ZONA DE RIESGO MODERADA"</formula>
    </cfRule>
    <cfRule type="expression" dxfId="298" priority="4227">
      <formula>K44:K74="ZONA DE RIESGO BAJA"</formula>
    </cfRule>
  </conditionalFormatting>
  <conditionalFormatting sqref="K45 V45 K54:K55 V54:V55 K59:K60 V59:V60 K64:K65 V64:V65 K69:K70 V69:V70 K74:K75 V74:V75 K79:K80 V79:V80 K84:K85 V84:V88 K86:L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K219:K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V334:V337 K336:L337">
    <cfRule type="expression" dxfId="297" priority="2214">
      <formula>K45:K74="ZONA DE RIESGO EXTREMA"</formula>
    </cfRule>
    <cfRule type="expression" dxfId="296" priority="2215">
      <formula>K45:K74="ZONA DE RIESGO ALTA"</formula>
    </cfRule>
    <cfRule type="expression" dxfId="295" priority="2216">
      <formula>K45:K74="ZONA DE RIESGO MODERADA"</formula>
    </cfRule>
    <cfRule type="expression" dxfId="294" priority="2217">
      <formula>K45:K74="ZONA DE RIESGO BAJA"</formula>
    </cfRule>
  </conditionalFormatting>
  <conditionalFormatting sqref="K45 V45 K54:K55 V54:V55 K59:K60 V59:V60 K64:K65 V64:V65 K69:K70 V69:V70 K74:K75 V74:V75 K79:K80 V79:V80 K84:K88 V84:V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K219:K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cfRule type="expression" dxfId="293" priority="230">
      <formula>K45:K74="ZONA DE OPORTUNIDAD BENEFICIOSA"</formula>
    </cfRule>
    <cfRule type="expression" dxfId="292" priority="231">
      <formula>K45:K74="ZONA DE OPORTUNIDAD MODERADA"</formula>
    </cfRule>
    <cfRule type="expression" dxfId="291" priority="232">
      <formula>K45:K74="ZONA DE OPORTUNIDAD BAJA"</formula>
    </cfRule>
  </conditionalFormatting>
  <conditionalFormatting sqref="K89:K90 V89:V93 K91:L93 K96:L98 V96:V98 K101:L103 V101:V103 K106:L108 V106:V108 K111:L113 V111:V113 K339:K340 V339:V340">
    <cfRule type="expression" dxfId="290" priority="3213">
      <formula>K89:K115="ZONA DE RIESGO EXTREMA"</formula>
    </cfRule>
    <cfRule type="expression" dxfId="289" priority="3214">
      <formula>K89:K115="ZONA DE RIESGO ALTA"</formula>
    </cfRule>
    <cfRule type="expression" dxfId="288" priority="3215">
      <formula>K89:K115="ZONA DE RIESGO MODERADA"</formula>
    </cfRule>
    <cfRule type="expression" dxfId="287" priority="3216">
      <formula>K89:K115="ZONA DE RIESGO BAJA"</formula>
    </cfRule>
  </conditionalFormatting>
  <conditionalFormatting sqref="K89:K93 V89:V93 K96:K98 V96:V98 K101:K103 V101:V103 K106:K108 V106:V108 K111:K113 V111:V113 K339:K340 V339:V340">
    <cfRule type="expression" dxfId="286" priority="3253">
      <formula>K89:K115="ZONA DE OPORTUNIDAD MUY BENEFICIOSA"</formula>
    </cfRule>
    <cfRule type="expression" dxfId="285" priority="3254">
      <formula>K89:K115="ZONA DE OPORTUNIDAD BENEFICIOSA"</formula>
    </cfRule>
    <cfRule type="expression" dxfId="284" priority="3255">
      <formula>K89:K115="ZONA DE OPORTUNIDAD MODERADA"</formula>
    </cfRule>
    <cfRule type="expression" dxfId="283" priority="3256">
      <formula>K89:K115="ZONA DE OPORTUNIDAD BAJA"</formula>
    </cfRule>
  </conditionalFormatting>
  <conditionalFormatting sqref="K94:K95 V94:V95 K99:K100 V99:V100 K104:K105 V104:V105 K109:K110 V109:V110 K114:K115 V114:V115">
    <cfRule type="expression" dxfId="282" priority="5941">
      <formula>K94:K118="ZONA DE OPORTUNIDAD MUY BENEFICIOSA"</formula>
    </cfRule>
    <cfRule type="expression" dxfId="281" priority="5942">
      <formula>K94:K118="ZONA DE OPORTUNIDAD BENEFICIOSA"</formula>
    </cfRule>
    <cfRule type="expression" dxfId="280" priority="5943">
      <formula>K94:K118="ZONA DE OPORTUNIDAD MODERADA"</formula>
    </cfRule>
    <cfRule type="expression" dxfId="279" priority="5944">
      <formula>K94:K118="ZONA DE OPORTUNIDAD BAJA"</formula>
    </cfRule>
    <cfRule type="expression" dxfId="278" priority="6076">
      <formula>K94:K118="ZONA DE RIESGO ALTA"</formula>
    </cfRule>
    <cfRule type="expression" dxfId="277" priority="6077">
      <formula>K94:K118="ZONA DE RIESGO MODERADA"</formula>
    </cfRule>
    <cfRule type="expression" dxfId="276" priority="6078">
      <formula>K94:K118="ZONA DE RIESGO BAJA"</formula>
    </cfRule>
  </conditionalFormatting>
  <conditionalFormatting sqref="K246:K248 V246:V248">
    <cfRule type="expression" dxfId="275" priority="91">
      <formula>K246:K263="ZONA DE OPORTUNIDAD MUY BENEFICIOSA"</formula>
    </cfRule>
    <cfRule type="expression" dxfId="274" priority="92">
      <formula>K246:K263="ZONA DE OPORTUNIDAD BENEFICIOSA"</formula>
    </cfRule>
    <cfRule type="expression" dxfId="273" priority="93">
      <formula>K246:K263="ZONA DE OPORTUNIDAD MODERADA"</formula>
    </cfRule>
    <cfRule type="expression" dxfId="272" priority="94">
      <formula>K246:K263="ZONA DE OPORTUNIDAD BAJA"</formula>
    </cfRule>
  </conditionalFormatting>
  <conditionalFormatting sqref="K249:K250 V249:V250">
    <cfRule type="expression" dxfId="271" priority="95">
      <formula>K249:K264="ZONA DE OPORTUNIDAD MUY BENEFICIOSA"</formula>
    </cfRule>
    <cfRule type="expression" dxfId="270" priority="96">
      <formula>K249:K264="ZONA DE OPORTUNIDAD BENEFICIOSA"</formula>
    </cfRule>
    <cfRule type="expression" dxfId="269" priority="97">
      <formula>K249:K264="ZONA DE OPORTUNIDAD MODERADA"</formula>
    </cfRule>
    <cfRule type="expression" dxfId="268" priority="98">
      <formula>K249:K264="ZONA DE OPORTUNIDAD BAJA"</formula>
    </cfRule>
    <cfRule type="expression" dxfId="267" priority="106">
      <formula>K249:K264="ZONA DE RIESGO ALTA"</formula>
    </cfRule>
    <cfRule type="expression" dxfId="266" priority="107">
      <formula>K249:K264="ZONA DE RIESGO MODERADA"</formula>
    </cfRule>
    <cfRule type="expression" dxfId="265" priority="108">
      <formula>K249:K264="ZONA DE RIESGO BAJA"</formula>
    </cfRule>
  </conditionalFormatting>
  <conditionalFormatting sqref="K251:K253 V251:V253">
    <cfRule type="expression" dxfId="264" priority="67">
      <formula>K251:K268="ZONA DE OPORTUNIDAD MUY BENEFICIOSA"</formula>
    </cfRule>
    <cfRule type="expression" dxfId="263" priority="68">
      <formula>K251:K268="ZONA DE OPORTUNIDAD BENEFICIOSA"</formula>
    </cfRule>
    <cfRule type="expression" dxfId="262" priority="69">
      <formula>K251:K268="ZONA DE OPORTUNIDAD MODERADA"</formula>
    </cfRule>
    <cfRule type="expression" dxfId="261" priority="70">
      <formula>K251:K268="ZONA DE OPORTUNIDAD BAJA"</formula>
    </cfRule>
  </conditionalFormatting>
  <conditionalFormatting sqref="K254:K255 V254:V255">
    <cfRule type="expression" dxfId="260" priority="71">
      <formula>K254:K269="ZONA DE OPORTUNIDAD MUY BENEFICIOSA"</formula>
    </cfRule>
    <cfRule type="expression" dxfId="259" priority="72">
      <formula>K254:K269="ZONA DE OPORTUNIDAD BENEFICIOSA"</formula>
    </cfRule>
    <cfRule type="expression" dxfId="258" priority="73">
      <formula>K254:K269="ZONA DE OPORTUNIDAD MODERADA"</formula>
    </cfRule>
    <cfRule type="expression" dxfId="257" priority="74">
      <formula>K254:K269="ZONA DE OPORTUNIDAD BAJA"</formula>
    </cfRule>
    <cfRule type="expression" dxfId="256" priority="82">
      <formula>K254:K269="ZONA DE RIESGO ALTA"</formula>
    </cfRule>
    <cfRule type="expression" dxfId="255" priority="83">
      <formula>K254:K269="ZONA DE RIESGO MODERADA"</formula>
    </cfRule>
    <cfRule type="expression" dxfId="254" priority="84">
      <formula>K254:K269="ZONA DE RIESGO BAJA"</formula>
    </cfRule>
  </conditionalFormatting>
  <conditionalFormatting sqref="K338 V338">
    <cfRule type="expression" dxfId="253" priority="3402">
      <formula>K338:K366="ZONA DE OPORTUNIDAD BENEFICIOSA"</formula>
    </cfRule>
    <cfRule type="expression" dxfId="252" priority="3403">
      <formula>K338:K366="ZONA DE OPORTUNIDAD MODERADA"</formula>
    </cfRule>
    <cfRule type="expression" dxfId="251" priority="3404">
      <formula>K338:K366="ZONA DE OPORTUNIDAD BAJA"</formula>
    </cfRule>
  </conditionalFormatting>
  <conditionalFormatting sqref="K341:K343 V341:V343">
    <cfRule type="expression" dxfId="250" priority="3480">
      <formula>K341:K366="ZONA DE OPORTUNIDAD MUY BENEFICIOSA"</formula>
    </cfRule>
    <cfRule type="expression" dxfId="249" priority="3481">
      <formula>K341:K366="ZONA DE OPORTUNIDAD BENEFICIOSA"</formula>
    </cfRule>
    <cfRule type="expression" dxfId="248" priority="3482">
      <formula>K341:K366="ZONA DE OPORTUNIDAD MODERADA"</formula>
    </cfRule>
    <cfRule type="expression" dxfId="247" priority="3483">
      <formula>K341:K366="ZONA DE OPORTUNIDAD BAJA"</formula>
    </cfRule>
  </conditionalFormatting>
  <conditionalFormatting sqref="K344:K345 V344:V348 K346:L348 K351:L353 V351:V353 K356:L358 V356:V358 K361:L363 V361:V363 K366:L368 V366:V368 K371:L373 V371:V373 K376:L378 V376:V378 K381:L383 V381:V383 K386:L388 V386:V388 K391:L393 V391:V393 K396:L398 V396:V398 K401:L403 V401:V403 K406:L408 V406:V408 K411:L413 V411:V413 K416:L418 V416:V418 K421:L423 V421:V423 K426:L428 V426:V428 K431:L433 V431:V433 K436:L438 V436:V438 K441:L443 V441:V443 K446:L448 V446:V448 K451:L453 V451:V453">
    <cfRule type="expression" dxfId="246" priority="3436">
      <formula>K344:K366="ZONA DE RIESGO EXTREMA"</formula>
    </cfRule>
    <cfRule type="expression" dxfId="245" priority="3437">
      <formula>K344:K366="ZONA DE RIESGO ALTA"</formula>
    </cfRule>
    <cfRule type="expression" dxfId="244" priority="3438">
      <formula>K344:K366="ZONA DE RIESGO MODERADA"</formula>
    </cfRule>
    <cfRule type="expression" dxfId="243" priority="3439">
      <formula>K344:K366="ZONA DE RIESGO BAJA"</formula>
    </cfRule>
  </conditionalFormatting>
  <conditionalFormatting sqref="K344:K348 V344:V348 K351:K353 V351:V353 K356:K358 V356:V358 K361:K363 V361:V363 K366:K368 V366:V368 K371:K373 V371:V373 K376:K378 V376:V378 K381:K383 V381:V383 K386:K388 V386:V388 K391:K393 V391:V393 K396:K398 V396:V398 K401:K403 V401:V403 K406:K408 V406:V408 K411:K413 V411:V413 K416:K418 V416:V418 K421:K423 V421:V423 K426:K428 V426:V428 K431:K433 V431:V433 K436:K438 V436:V438 K441:K443 V441:V443 K446:K448 V446:V448 K451:K453 V451:V453">
    <cfRule type="expression" dxfId="242" priority="3492">
      <formula>K344:K366="ZONA DE OPORTUNIDAD MUY BENEFICIOSA"</formula>
    </cfRule>
    <cfRule type="expression" dxfId="241" priority="3493">
      <formula>K344:K366="ZONA DE OPORTUNIDAD BENEFICIOSA"</formula>
    </cfRule>
    <cfRule type="expression" dxfId="240" priority="3494">
      <formula>K344:K366="ZONA DE OPORTUNIDAD MODERADA"</formula>
    </cfRule>
    <cfRule type="expression" dxfId="239" priority="3495">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V419:V420 K424:K425 V424:V425 K429:K430 V429:V430 K434:K435 V434:V435 K439:K440 V439:V440 K444:K445 V444:V445 K449:K450 V449:V450 K454:K455 V454:V455">
    <cfRule type="expression" dxfId="238" priority="3532">
      <formula>K349:K369="ZONA DE OPORTUNIDAD MUY BENEFICIOSA"</formula>
    </cfRule>
    <cfRule type="expression" dxfId="237" priority="3533">
      <formula>K349:K369="ZONA DE OPORTUNIDAD BENEFICIOSA"</formula>
    </cfRule>
    <cfRule type="expression" dxfId="236" priority="3534">
      <formula>K349:K369="ZONA DE OPORTUNIDAD MODERADA"</formula>
    </cfRule>
    <cfRule type="expression" dxfId="235" priority="3535">
      <formula>K349:K369="ZONA DE OPORTUNIDAD BAJA"</formula>
    </cfRule>
    <cfRule type="expression" dxfId="234" priority="3603">
      <formula>K349:K369="ZONA DE RIESGO ALTA"</formula>
    </cfRule>
    <cfRule type="expression" dxfId="233" priority="3604">
      <formula>K349:K369="ZONA DE RIESGO MODERADA"</formula>
    </cfRule>
    <cfRule type="expression" dxfId="232" priority="3605">
      <formula>K349:K369="ZONA DE RIESGO BAJA"</formula>
    </cfRule>
  </conditionalFormatting>
  <conditionalFormatting sqref="K456:K458 V456:V458">
    <cfRule type="expression" dxfId="231" priority="6103">
      <formula>K456:K475="ZONA DE OPORTUNIDAD MUY BENEFICIOSA"</formula>
    </cfRule>
    <cfRule type="expression" dxfId="230" priority="6104">
      <formula>K456:K475="ZONA DE OPORTUNIDAD BENEFICIOSA"</formula>
    </cfRule>
    <cfRule type="expression" dxfId="229" priority="6105">
      <formula>K456:K475="ZONA DE OPORTUNIDAD MODERADA"</formula>
    </cfRule>
    <cfRule type="expression" dxfId="228" priority="6106">
      <formula>K456:K475="ZONA DE OPORTUNIDAD BAJA"</formula>
    </cfRule>
  </conditionalFormatting>
  <conditionalFormatting sqref="K459:K460 V459:V460">
    <cfRule type="expression" dxfId="227" priority="6127">
      <formula>K459:K475="ZONA DE OPORTUNIDAD MUY BENEFICIOSA"</formula>
    </cfRule>
    <cfRule type="expression" dxfId="226" priority="6128">
      <formula>K459:K475="ZONA DE OPORTUNIDAD BENEFICIOSA"</formula>
    </cfRule>
    <cfRule type="expression" dxfId="225" priority="6129">
      <formula>K459:K475="ZONA DE OPORTUNIDAD MODERADA"</formula>
    </cfRule>
    <cfRule type="expression" dxfId="224" priority="6130">
      <formula>K459:K475="ZONA DE OPORTUNIDAD BAJA"</formula>
    </cfRule>
    <cfRule type="expression" dxfId="223" priority="6170">
      <formula>K459:K475="ZONA DE RIESGO ALTA"</formula>
    </cfRule>
    <cfRule type="expression" dxfId="222" priority="6171">
      <formula>K459:K475="ZONA DE RIESGO MODERADA"</formula>
    </cfRule>
    <cfRule type="expression" dxfId="221" priority="6172">
      <formula>K459:K475="ZONA DE RIESGO BAJA"</formula>
    </cfRule>
  </conditionalFormatting>
  <conditionalFormatting sqref="K461:K463 V461:V463 K466:K468 V466:V468 K471:K473 V471:V473 K476:K478 V476:V478 K481:K483 V481:V483 K486:K488 V486:V488 K491:K493 V491:V493">
    <cfRule type="expression" dxfId="220" priority="6111">
      <formula>K461:K478="ZONA DE OPORTUNIDAD MUY BENEFICIOSA"</formula>
    </cfRule>
    <cfRule type="expression" dxfId="219" priority="6112">
      <formula>K461:K478="ZONA DE OPORTUNIDAD BENEFICIOSA"</formula>
    </cfRule>
    <cfRule type="expression" dxfId="218" priority="6113">
      <formula>K461:K478="ZONA DE OPORTUNIDAD MODERADA"</formula>
    </cfRule>
    <cfRule type="expression" dxfId="217" priority="6114">
      <formula>K461:K478="ZONA DE OPORTUNIDAD BAJA"</formula>
    </cfRule>
  </conditionalFormatting>
  <conditionalFormatting sqref="K464:K465 V464:V465 K469:K470 V469:V470 K474:K475 V474:V475 K479:K480 V479:V480 K484:K485 V484:V485 K489:K490 V489:V490 K494:K495 V494:V495">
    <cfRule type="expression" dxfId="216" priority="6135">
      <formula>K464:K479="ZONA DE OPORTUNIDAD MUY BENEFICIOSA"</formula>
    </cfRule>
    <cfRule type="expression" dxfId="215" priority="6136">
      <formula>K464:K479="ZONA DE OPORTUNIDAD BENEFICIOSA"</formula>
    </cfRule>
    <cfRule type="expression" dxfId="214" priority="6137">
      <formula>K464:K479="ZONA DE OPORTUNIDAD MODERADA"</formula>
    </cfRule>
    <cfRule type="expression" dxfId="213" priority="6138">
      <formula>K464:K479="ZONA DE OPORTUNIDAD BAJA"</formula>
    </cfRule>
    <cfRule type="expression" dxfId="212" priority="6178">
      <formula>K464:K479="ZONA DE RIESGO ALTA"</formula>
    </cfRule>
    <cfRule type="expression" dxfId="211" priority="6179">
      <formula>K464:K479="ZONA DE RIESGO MODERADA"</formula>
    </cfRule>
    <cfRule type="expression" dxfId="210" priority="6180">
      <formula>K464:K479="ZONA DE RIESGO BAJA"</formula>
    </cfRule>
  </conditionalFormatting>
  <conditionalFormatting sqref="K246:L248 V246:V248">
    <cfRule type="expression" dxfId="209" priority="87">
      <formula>K246:K263="ZONA DE RIESGO EXTREMA"</formula>
    </cfRule>
    <cfRule type="expression" dxfId="208" priority="88">
      <formula>K246:K263="ZONA DE RIESGO ALTA"</formula>
    </cfRule>
    <cfRule type="expression" dxfId="207" priority="89">
      <formula>K246:K263="ZONA DE RIESGO MODERADA"</formula>
    </cfRule>
    <cfRule type="expression" dxfId="206" priority="90">
      <formula>K246:K263="ZONA DE RIESGO BAJA"</formula>
    </cfRule>
  </conditionalFormatting>
  <conditionalFormatting sqref="K251:L253 V251:V253">
    <cfRule type="expression" dxfId="205" priority="63">
      <formula>K251:K268="ZONA DE RIESGO EXTREMA"</formula>
    </cfRule>
    <cfRule type="expression" dxfId="204" priority="64">
      <formula>K251:K268="ZONA DE RIESGO ALTA"</formula>
    </cfRule>
    <cfRule type="expression" dxfId="203" priority="65">
      <formula>K251:K268="ZONA DE RIESGO MODERADA"</formula>
    </cfRule>
    <cfRule type="expression" dxfId="202" priority="66">
      <formula>K251:K268="ZONA DE RIESGO BAJA"</formula>
    </cfRule>
  </conditionalFormatting>
  <conditionalFormatting sqref="K338:L338 V338">
    <cfRule type="expression" dxfId="201" priority="3420">
      <formula>K338:K366="ZONA DE RIESGO EXTREMA"</formula>
    </cfRule>
    <cfRule type="expression" dxfId="200" priority="3421">
      <formula>K338:K366="ZONA DE RIESGO ALTA"</formula>
    </cfRule>
    <cfRule type="expression" dxfId="199" priority="3422">
      <formula>K338:K366="ZONA DE RIESGO MODERADA"</formula>
    </cfRule>
    <cfRule type="expression" dxfId="198" priority="3423">
      <formula>K338:K366="ZONA DE RIESGO BAJA"</formula>
    </cfRule>
  </conditionalFormatting>
  <conditionalFormatting sqref="K341:L343 V341:V343">
    <cfRule type="expression" dxfId="197" priority="3433">
      <formula>K341:K366="ZONA DE RIESGO ALTA"</formula>
    </cfRule>
    <cfRule type="expression" dxfId="196" priority="3434">
      <formula>K341:K366="ZONA DE RIESGO MODERADA"</formula>
    </cfRule>
    <cfRule type="expression" dxfId="195" priority="3435">
      <formula>K341:K366="ZONA DE RIESGO BAJA"</formula>
    </cfRule>
  </conditionalFormatting>
  <conditionalFormatting sqref="K456:L458 V456:V458">
    <cfRule type="expression" dxfId="194" priority="6079">
      <formula>K456:K475="ZONA DE RIESGO EXTREMA"</formula>
    </cfRule>
    <cfRule type="expression" dxfId="193" priority="6080">
      <formula>K456:K475="ZONA DE RIESGO ALTA"</formula>
    </cfRule>
    <cfRule type="expression" dxfId="192" priority="6081">
      <formula>K456:K475="ZONA DE RIESGO MODERADA"</formula>
    </cfRule>
    <cfRule type="expression" dxfId="191" priority="6082">
      <formula>K456:K475="ZONA DE RIESGO BAJA"</formula>
    </cfRule>
  </conditionalFormatting>
  <conditionalFormatting sqref="K461:L463 V461:V463 K466:L468 V466:V468 K471:L473 V471:V473 K476:L478 V476:V478 K481:L483 V481:V483 K486:L488 V486:V488 K491:L493 V491:V493">
    <cfRule type="expression" dxfId="190" priority="6087">
      <formula>K461:K478="ZONA DE RIESGO EXTREMA"</formula>
    </cfRule>
    <cfRule type="expression" dxfId="189" priority="6088">
      <formula>K461:K478="ZONA DE RIESGO ALTA"</formula>
    </cfRule>
    <cfRule type="expression" dxfId="188" priority="6089">
      <formula>K461:K478="ZONA DE RIESGO MODERADA"</formula>
    </cfRule>
    <cfRule type="expression" dxfId="187" priority="6090">
      <formula>K461:K478="ZONA DE RIESGO BAJA"</formula>
    </cfRule>
  </conditionalFormatting>
  <conditionalFormatting sqref="L8 K12:K15 V12:V15 L13 K18:K20">
    <cfRule type="expression" dxfId="186" priority="4815">
      <formula>K8:K50="ZONA DE RIESGO EXTREMA"</formula>
    </cfRule>
    <cfRule type="expression" dxfId="185" priority="4816">
      <formula>K8:K50="ZONA DE RIESGO ALTA"</formula>
    </cfRule>
    <cfRule type="expression" dxfId="184" priority="4817">
      <formula>K8:K50="ZONA DE RIESGO MODERADA"</formula>
    </cfRule>
    <cfRule type="expression" dxfId="183" priority="4818">
      <formula>K8:K50="ZONA DE RIESGO BAJA"</formula>
    </cfRule>
  </conditionalFormatting>
  <conditionalFormatting sqref="N221:N240">
    <cfRule type="expression" dxfId="182" priority="59">
      <formula>$C$266="Oportunidad"</formula>
    </cfRule>
  </conditionalFormatting>
  <conditionalFormatting sqref="N8:P22">
    <cfRule type="expression" dxfId="181" priority="184">
      <formula>$C$18="Oportunidad"</formula>
    </cfRule>
  </conditionalFormatting>
  <conditionalFormatting sqref="N23:P27">
    <cfRule type="expression" dxfId="180" priority="194">
      <formula>$C$23="Oportunidad"</formula>
    </cfRule>
  </conditionalFormatting>
  <conditionalFormatting sqref="N28:P32">
    <cfRule type="expression" dxfId="179" priority="193">
      <formula>$C$28="Oportunidad"</formula>
    </cfRule>
  </conditionalFormatting>
  <conditionalFormatting sqref="N241:N430">
    <cfRule type="expression" dxfId="178" priority="62">
      <formula>$C$266="Oportunidad"</formula>
    </cfRule>
  </conditionalFormatting>
  <conditionalFormatting sqref="O221:P250">
    <cfRule type="expression" dxfId="177" priority="60">
      <formula>$C$256="Oportunidad"</formula>
    </cfRule>
  </conditionalFormatting>
  <conditionalFormatting sqref="O256:P430">
    <cfRule type="expression" dxfId="176" priority="204">
      <formula>$C$256="Oportunidad"</formula>
    </cfRule>
  </conditionalFormatting>
  <conditionalFormatting sqref="O431:P450">
    <cfRule type="expression" dxfId="175" priority="157">
      <formula>$C$441="Oportunidad"</formula>
    </cfRule>
  </conditionalFormatting>
  <conditionalFormatting sqref="Q8:Q10">
    <cfRule type="expression" dxfId="174" priority="5866">
      <formula>C8:C52="Oportunidad"</formula>
    </cfRule>
  </conditionalFormatting>
  <conditionalFormatting sqref="Q11">
    <cfRule type="expression" dxfId="173" priority="919">
      <formula>C11:C54="Oportunidad"</formula>
    </cfRule>
  </conditionalFormatting>
  <conditionalFormatting sqref="Q12:Q15">
    <cfRule type="expression" dxfId="172" priority="5863">
      <formula>C12:C54="Oportunidad"</formula>
    </cfRule>
  </conditionalFormatting>
  <conditionalFormatting sqref="Q16">
    <cfRule type="expression" dxfId="171" priority="1215">
      <formula>C16:C57="Oportunidad"</formula>
    </cfRule>
  </conditionalFormatting>
  <conditionalFormatting sqref="Q17:Q20">
    <cfRule type="expression" dxfId="170" priority="5860">
      <formula>C17:C57="Oportunidad"</formula>
    </cfRule>
  </conditionalFormatting>
  <conditionalFormatting sqref="Q21:Q25">
    <cfRule type="expression" dxfId="169" priority="5857">
      <formula>C21:C59="Oportunidad"</formula>
    </cfRule>
  </conditionalFormatting>
  <conditionalFormatting sqref="Q26:Q30">
    <cfRule type="expression" dxfId="168" priority="5846">
      <formula>C26:C62="Oportunidad"</formula>
    </cfRule>
  </conditionalFormatting>
  <conditionalFormatting sqref="Q31:Q35 Q38:Q40">
    <cfRule type="expression" dxfId="167" priority="5832">
      <formula>C31:C65="Oportunidad"</formula>
    </cfRule>
  </conditionalFormatting>
  <conditionalFormatting sqref="Q36:Q37 Q41:Q42">
    <cfRule type="expression" dxfId="166" priority="5628">
      <formula>C36:C68="Oportunidad"</formula>
    </cfRule>
  </conditionalFormatting>
  <conditionalFormatting sqref="Q43">
    <cfRule type="expression" dxfId="165" priority="3113">
      <formula>C43:C74="Oportunidad"</formula>
    </cfRule>
  </conditionalFormatting>
  <conditionalFormatting sqref="Q44 Q49:Q50">
    <cfRule type="expression" dxfId="164" priority="3686">
      <formula>C44:C74="Oportunidad"</formula>
    </cfRule>
  </conditionalFormatting>
  <conditionalFormatting sqref="Q45">
    <cfRule type="expression" dxfId="163" priority="3044">
      <formula>C45:C74="Oportunidad"</formula>
    </cfRule>
  </conditionalFormatting>
  <conditionalFormatting sqref="Q46:Q48 Q51:Q53 Q56:Q58 Q61:Q63 Q66:Q68 Q71:Q73 Q76:Q78 Q81:Q83 Q116:Q118 Q121:Q123 Q126:Q128 Q131:Q133 Q136:Q138 Q141:Q143 Q146:Q148 Q151:Q153 Q156:Q158 Q161:Q163 Q166:Q168 Q171:Q173 Q176:Q178 Q181:Q183 Q186:Q188 Q191:Q193 Q196:Q198 Q201:Q203 Q206:Q208 Q221:Q223 Q226:Q228 Q231:Q233 Q236:Q238 Q256:Q258 Q261:Q263 Q266:Q268 Q271:Q273 Q276:Q278 Q281:Q283 Q286:Q288 Q306:Q308 Q326:Q328 Q346:Q348 Q366:Q368 Q386:Q388 Q406:Q408 Q291:Q293 Q311:Q313 Q331:Q333 Q351:Q353 Q371:Q373 Q391:Q393 Q411:Q413 Q296:Q298 Q316:Q318 Q336:Q338 Q356:Q358 Q376:Q378 Q396:Q398 Q416:Q418 Q301:Q303 Q321:Q323 Q341:Q343 Q361:Q363 Q381:Q383 Q401:Q403 Q211:Q213 Q216:Q218">
    <cfRule type="expression" dxfId="162" priority="1468">
      <formula>C46:C77="Oportunidad"</formula>
    </cfRule>
  </conditionalFormatting>
  <conditionalFormatting sqref="Q54:Q55 Q59:Q60 Q64:Q65 Q69:Q70 Q74:Q75 Q79:Q80 Q84:Q88 Q119:Q120 Q124:Q125 Q129:Q130 Q134:Q135 Q139:Q140 Q144:Q145 Q149:Q150 Q154:Q155 Q159:Q160 Q164:Q165 Q169:Q170 Q174:Q175 Q179:Q180 Q184:Q185 Q189:Q190 Q194:Q195 Q199:Q200 Q204:Q205 Q209:Q210 Q224:Q225 Q229:Q230 Q234:Q235 Q239:Q240 Q259:Q260 Q264:Q265 Q269:Q270 Q274:Q275 Q279:Q280 Q284:Q285 Q289:Q290 Q309:Q310 Q329:Q330 Q349:Q350 Q369:Q370 Q389:Q390 Q409:Q410 Q294:Q295 Q314:Q315 Q334:Q335 Q354:Q355 Q374:Q375 Q394:Q395 Q414:Q415 Q299:Q300 Q319:Q320 Q339:Q340 Q359:Q360 Q379:Q380 Q399:Q400 Q419:Q420 Q304:Q305 Q324:Q325 Q344:Q345 Q364:Q365 Q384:Q385 Q404:Q405 Q214:Q215 Q219:Q220">
    <cfRule type="expression" dxfId="161" priority="203">
      <formula>C54:C83="Oportunidad"</formula>
    </cfRule>
  </conditionalFormatting>
  <conditionalFormatting sqref="Q89:Q93 Q96:Q98 Q101:Q103 Q106:Q108 Q111:Q113">
    <cfRule type="expression" dxfId="160" priority="3301">
      <formula>C89:C115="Oportunidad"</formula>
    </cfRule>
  </conditionalFormatting>
  <conditionalFormatting sqref="Q94:Q95 Q99:Q100 Q104:Q105 Q109:Q110 Q114:Q115">
    <cfRule type="expression" dxfId="159" priority="5984">
      <formula>C94:C118="Oportunidad"</formula>
    </cfRule>
  </conditionalFormatting>
  <conditionalFormatting sqref="Q241:Q243">
    <cfRule type="expression" dxfId="158" priority="123">
      <formula>C241:C258="Oportunidad"</formula>
    </cfRule>
  </conditionalFormatting>
  <conditionalFormatting sqref="Q244:Q245">
    <cfRule type="expression" dxfId="157" priority="124">
      <formula>C244:C259="Oportunidad"</formula>
    </cfRule>
  </conditionalFormatting>
  <conditionalFormatting sqref="Q246:Q248">
    <cfRule type="expression" dxfId="156" priority="99">
      <formula>C246:C263="Oportunidad"</formula>
    </cfRule>
  </conditionalFormatting>
  <conditionalFormatting sqref="Q249:Q250">
    <cfRule type="expression" dxfId="155" priority="100">
      <formula>C249:C264="Oportunidad"</formula>
    </cfRule>
  </conditionalFormatting>
  <conditionalFormatting sqref="Q251:Q253">
    <cfRule type="expression" dxfId="154" priority="75">
      <formula>C251:C268="Oportunidad"</formula>
    </cfRule>
  </conditionalFormatting>
  <conditionalFormatting sqref="Q254:Q255">
    <cfRule type="expression" dxfId="153" priority="76">
      <formula>C254:C269="Oportunidad"</formula>
    </cfRule>
  </conditionalFormatting>
  <conditionalFormatting sqref="Q456:Q458">
    <cfRule type="expression" dxfId="152" priority="6151">
      <formula>C456:C475="Oportunidad"</formula>
    </cfRule>
  </conditionalFormatting>
  <conditionalFormatting sqref="Q459:Q460">
    <cfRule type="expression" dxfId="151" priority="6154">
      <formula>C459:C475="Oportunidad"</formula>
    </cfRule>
  </conditionalFormatting>
  <conditionalFormatting sqref="Q461:Q463 Q466:Q468 Q471:Q473 Q476:Q478 Q481:Q483 Q486:Q488 Q491:Q493">
    <cfRule type="expression" dxfId="150" priority="6152">
      <formula>C461:C478="Oportunidad"</formula>
    </cfRule>
  </conditionalFormatting>
  <conditionalFormatting sqref="Q464:Q465 Q469:Q470 Q474:Q475 Q479:Q480 Q484:Q485 Q489:Q490 Q494:Q495">
    <cfRule type="expression" dxfId="149" priority="6155">
      <formula>C464:C479="Oportunidad"</formula>
    </cfRule>
  </conditionalFormatting>
  <conditionalFormatting sqref="S8:S10">
    <cfRule type="expression" dxfId="148" priority="5867">
      <formula>C8:C52="Oportunidad"</formula>
    </cfRule>
  </conditionalFormatting>
  <conditionalFormatting sqref="S11">
    <cfRule type="expression" dxfId="147" priority="921">
      <formula>C11:C54="Oportunidad"</formula>
    </cfRule>
  </conditionalFormatting>
  <conditionalFormatting sqref="S12:S15">
    <cfRule type="expression" dxfId="146" priority="5864">
      <formula>C12:C54="Oportunidad"</formula>
    </cfRule>
  </conditionalFormatting>
  <conditionalFormatting sqref="S16">
    <cfRule type="expression" dxfId="145" priority="1217">
      <formula>C16:C57="Oportunidad"</formula>
    </cfRule>
  </conditionalFormatting>
  <conditionalFormatting sqref="S17:S20">
    <cfRule type="expression" dxfId="144" priority="5861">
      <formula>C17:C57="Oportunidad"</formula>
    </cfRule>
  </conditionalFormatting>
  <conditionalFormatting sqref="S21:S25">
    <cfRule type="expression" dxfId="143" priority="5858">
      <formula>C21:C59="Oportunidad"</formula>
    </cfRule>
  </conditionalFormatting>
  <conditionalFormatting sqref="S26:S30">
    <cfRule type="expression" dxfId="142" priority="5847">
      <formula>C26:C62="Oportunidad"</formula>
    </cfRule>
  </conditionalFormatting>
  <conditionalFormatting sqref="S31:S35 S38:S40">
    <cfRule type="expression" dxfId="141" priority="5834">
      <formula>C31:C65="Oportunidad"</formula>
    </cfRule>
  </conditionalFormatting>
  <conditionalFormatting sqref="S36:S37 S41:S42">
    <cfRule type="expression" dxfId="140" priority="5630">
      <formula>C36:C68="Oportunidad"</formula>
    </cfRule>
  </conditionalFormatting>
  <conditionalFormatting sqref="S43">
    <cfRule type="expression" dxfId="139" priority="3116">
      <formula>C43:C74="Oportunidad"</formula>
    </cfRule>
  </conditionalFormatting>
  <conditionalFormatting sqref="S44 S49:S50">
    <cfRule type="expression" dxfId="138" priority="3689">
      <formula>C44:C74="Oportunidad"</formula>
    </cfRule>
  </conditionalFormatting>
  <conditionalFormatting sqref="S45">
    <cfRule type="expression" dxfId="137" priority="3047">
      <formula>C45:C74="Oportunidad"</formula>
    </cfRule>
  </conditionalFormatting>
  <conditionalFormatting sqref="S46:S48 S51:S53 S56:S58 S61:S63 S66:S68 S71:S73 S76:S78 S81:S83 S116:S118 S121:S123 S126:S128 S131:S133 S136:S138 S141:S143 S146:S148 S151:S153 S156:S158 S161:S163 S166:S168 S171:S173 S176:S178 S181:S183 S186:S188 S191:S193 S196:S198 S201:S203 S206:S208 S221:S223 S226:S228 S231:S233 S236:S238 S256:S258 S261:S263 S266:S268 S271:S273 S276:S278 S281:S283 S286:S288 S291:S293 S296:S298 S301:S303 S306:S308 S311:S313 S316:S318 S321:S323 S326:S328 S331:S333 S336:S338 S341:S343 S346:S348 S351:S353 S356:S358 S361:S363 S366:S368 S371:S373 S376:S378 S381:S383 S386:S388 S391:S393 S396:S398 S401:S403 S406:S408 S411:S413 S416:S418 S421:S423 S211:S213 S216:S218">
    <cfRule type="expression" dxfId="136" priority="1470">
      <formula>C46:C77="Oportunidad"</formula>
    </cfRule>
  </conditionalFormatting>
  <conditionalFormatting sqref="S54:S55 S59:S60 S64:S65 S69:S70 S74:S75 S79:S80 S84:S88 S119:S120 S124:S125 S129:S130 S134:S135 S139:S140 S144:S145 S149:S150 S154:S155 S159:S160 S164:S165 S169:S170 S174:S175 S179:S180 S184:S185 S189:S190 S194:S195 S199:S200 S204:S205 S209:S210 S224:S225 S229:S230 S234:S235 S239:S240 S259:S260 S264:S265 S269:S270 S274:S275 S279:S280 S284:S285 S289:S290 S294:S295 S299:S300 S304:S305 S309:S310 S314:S315 S319:S320 S324:S325 S329:S330 S334:S335 S339:S340 S344:S345 S349:S350 S354:S355 S359:S360 S364:S365 S369:S370 S374:S375 S379:S380 S384:S385 S389:S390 S394:S395 S399:S400 S404:S405 S409:S410 S414:S415 S419:S420 S424:S425 S214:S215 S219:S220">
    <cfRule type="expression" dxfId="135" priority="202">
      <formula>C54:C83="Oportunidad"</formula>
    </cfRule>
  </conditionalFormatting>
  <conditionalFormatting sqref="S89:S93 S96:S98 S101:S103 S106:S108 S111:S113">
    <cfRule type="expression" dxfId="134" priority="3307">
      <formula>C89:C115="Oportunidad"</formula>
    </cfRule>
  </conditionalFormatting>
  <conditionalFormatting sqref="S94:S95 S99:S100 S104:S105 S109:S110 S114:S115">
    <cfRule type="expression" dxfId="133" priority="5990">
      <formula>C94:C118="Oportunidad"</formula>
    </cfRule>
  </conditionalFormatting>
  <conditionalFormatting sqref="S241:S243">
    <cfRule type="expression" dxfId="132" priority="125">
      <formula>C241:C258="Oportunidad"</formula>
    </cfRule>
  </conditionalFormatting>
  <conditionalFormatting sqref="S244:S245">
    <cfRule type="expression" dxfId="131" priority="126">
      <formula>C244:C259="Oportunidad"</formula>
    </cfRule>
  </conditionalFormatting>
  <conditionalFormatting sqref="S246:S248">
    <cfRule type="expression" dxfId="130" priority="101">
      <formula>C246:C263="Oportunidad"</formula>
    </cfRule>
  </conditionalFormatting>
  <conditionalFormatting sqref="S249:S250">
    <cfRule type="expression" dxfId="129" priority="102">
      <formula>C249:C264="Oportunidad"</formula>
    </cfRule>
  </conditionalFormatting>
  <conditionalFormatting sqref="S251:S253">
    <cfRule type="expression" dxfId="128" priority="77">
      <formula>C251:C268="Oportunidad"</formula>
    </cfRule>
  </conditionalFormatting>
  <conditionalFormatting sqref="S254:S255">
    <cfRule type="expression" dxfId="127" priority="78">
      <formula>C254:C269="Oportunidad"</formula>
    </cfRule>
  </conditionalFormatting>
  <conditionalFormatting sqref="S431:S433 S436:S438 S441:S443 S446:S448 S451:S453 S426:S428">
    <cfRule type="expression" dxfId="126" priority="3575">
      <formula>C426:C448="Oportunidad"</formula>
    </cfRule>
  </conditionalFormatting>
  <conditionalFormatting sqref="S434:S435 S439:S440 S444:S445 S449:S450 S454:S455 S429:S430">
    <cfRule type="expression" dxfId="125" priority="3580">
      <formula>C429:C449="Oportunidad"</formula>
    </cfRule>
  </conditionalFormatting>
  <conditionalFormatting sqref="S456:S458">
    <cfRule type="expression" dxfId="124" priority="6157">
      <formula>C456:C475="Oportunidad"</formula>
    </cfRule>
  </conditionalFormatting>
  <conditionalFormatting sqref="S459:S460">
    <cfRule type="expression" dxfId="123" priority="6160">
      <formula>C459:C475="Oportunidad"</formula>
    </cfRule>
  </conditionalFormatting>
  <conditionalFormatting sqref="S461:S463 S466:S468 S471:S473 S476:S478 S481:S483 S486:S488 S491:S493">
    <cfRule type="expression" dxfId="122" priority="6158">
      <formula>C461:C478="Oportunidad"</formula>
    </cfRule>
  </conditionalFormatting>
  <conditionalFormatting sqref="S464:S465 S469:S470 S474:S475 S479:S480 S484:S485 S489:S490 S494:S495">
    <cfRule type="expression" dxfId="121" priority="6161">
      <formula>C464:C479="Oportunidad"</formula>
    </cfRule>
  </conditionalFormatting>
  <conditionalFormatting sqref="V8:V10">
    <cfRule type="expression" dxfId="120" priority="5868">
      <formula>C8:C52="Oportunidad"</formula>
    </cfRule>
  </conditionalFormatting>
  <conditionalFormatting sqref="V11">
    <cfRule type="expression" dxfId="119" priority="923">
      <formula>C11:C54="Oportunidad"</formula>
    </cfRule>
    <cfRule type="expression" dxfId="118" priority="3144">
      <formula>V11:V54="ZONA DE OPORTUNIDAD MUY BENEFICIOSA"</formula>
    </cfRule>
    <cfRule type="expression" dxfId="117" priority="3145">
      <formula>V11:V54="ZONA DE OPORTUNIDAD BENEFICIOSA"</formula>
    </cfRule>
    <cfRule type="expression" dxfId="116" priority="3146">
      <formula>V11:V54="ZONA DE OPORTUNIDAD MODERADA"</formula>
    </cfRule>
    <cfRule type="expression" dxfId="115" priority="3147">
      <formula>V11:V54="ZONA DE OPORTUNIDAD BAJA"</formula>
    </cfRule>
    <cfRule type="expression" dxfId="114" priority="4373">
      <formula>V11:V54="ZONA DE RIESGO EXTREMA"</formula>
    </cfRule>
    <cfRule type="expression" dxfId="113" priority="4374">
      <formula>V11:V54="ZONA DE RIESGO ALTA"</formula>
    </cfRule>
    <cfRule type="expression" dxfId="112" priority="4375">
      <formula>V11:V54="ZONA DE RIESGO MODERADA"</formula>
    </cfRule>
    <cfRule type="expression" dxfId="111" priority="4376">
      <formula>V11:V54="ZONA DE RIESGO BAJA"</formula>
    </cfRule>
  </conditionalFormatting>
  <conditionalFormatting sqref="V12:V15">
    <cfRule type="expression" dxfId="110" priority="5865">
      <formula>C12:C54="Oportunidad"</formula>
    </cfRule>
  </conditionalFormatting>
  <conditionalFormatting sqref="V16 K21">
    <cfRule type="expression" dxfId="109" priority="4803">
      <formula>K16:K57="ZONA DE OPORTUNIDAD MUY BENEFICIOSA"</formula>
    </cfRule>
    <cfRule type="expression" dxfId="108" priority="4804">
      <formula>K16:K57="ZONA DE OPORTUNIDAD BENEFICIOSA"</formula>
    </cfRule>
    <cfRule type="expression" dxfId="107" priority="4805">
      <formula>K16:K57="ZONA DE OPORTUNIDAD MODERADA"</formula>
    </cfRule>
    <cfRule type="expression" dxfId="106" priority="4806">
      <formula>K16:K57="ZONA DE OPORTUNIDAD BAJA"</formula>
    </cfRule>
  </conditionalFormatting>
  <conditionalFormatting sqref="V16">
    <cfRule type="expression" dxfId="105" priority="1219">
      <formula>C16:C57="Oportunidad"</formula>
    </cfRule>
  </conditionalFormatting>
  <conditionalFormatting sqref="V17:V20">
    <cfRule type="expression" dxfId="104" priority="5862">
      <formula>C17:C57="Oportunidad"</formula>
    </cfRule>
  </conditionalFormatting>
  <conditionalFormatting sqref="V21:V25 K23:K25">
    <cfRule type="expression" dxfId="103" priority="5849">
      <formula>K21:K59="ZONA DE OPORTUNIDAD MUY BENEFICIOSA"</formula>
    </cfRule>
    <cfRule type="expression" dxfId="102" priority="5850">
      <formula>K21:K59="ZONA DE OPORTUNIDAD BENEFICIOSA"</formula>
    </cfRule>
    <cfRule type="expression" dxfId="101" priority="5851">
      <formula>K21:K59="ZONA DE OPORTUNIDAD MODERADA"</formula>
    </cfRule>
    <cfRule type="expression" dxfId="100" priority="5852">
      <formula>K21:K59="ZONA DE OPORTUNIDAD BAJA"</formula>
    </cfRule>
  </conditionalFormatting>
  <conditionalFormatting sqref="V21:V25 K23:L25">
    <cfRule type="expression" dxfId="99" priority="5881">
      <formula>K21:K59="ZONA DE RIESGO EXTREMA"</formula>
    </cfRule>
    <cfRule type="expression" dxfId="98" priority="5882">
      <formula>K21:K59="ZONA DE RIESGO ALTA"</formula>
    </cfRule>
    <cfRule type="expression" dxfId="97" priority="5883">
      <formula>K21:K59="ZONA DE RIESGO MODERADA"</formula>
    </cfRule>
    <cfRule type="expression" dxfId="96" priority="5884">
      <formula>K21:K59="ZONA DE RIESGO BAJA"</formula>
    </cfRule>
  </conditionalFormatting>
  <conditionalFormatting sqref="V21:V25">
    <cfRule type="expression" dxfId="95" priority="5859">
      <formula>C21:C59="Oportunidad"</formula>
    </cfRule>
  </conditionalFormatting>
  <conditionalFormatting sqref="V26:V30 K26:K30 L28:L30">
    <cfRule type="expression" dxfId="94" priority="5869">
      <formula>K26:K62="ZONA DE RIESGO EXTREMA"</formula>
    </cfRule>
  </conditionalFormatting>
  <conditionalFormatting sqref="V26:V30">
    <cfRule type="expression" dxfId="93" priority="5848">
      <formula>C26:C62="Oportunidad"</formula>
    </cfRule>
  </conditionalFormatting>
  <conditionalFormatting sqref="V31:V35 V38:V40">
    <cfRule type="expression" dxfId="92" priority="5836">
      <formula>C31:C65="Oportunidad"</formula>
    </cfRule>
  </conditionalFormatting>
  <conditionalFormatting sqref="V36:V37 V41:V42">
    <cfRule type="expression" dxfId="91" priority="5632">
      <formula>C36:C68="Oportunidad"</formula>
    </cfRule>
  </conditionalFormatting>
  <conditionalFormatting sqref="V43 K46:K48 V46:V48 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K216:K218 K221:K223 V221:V223 K226:K228 V226:V228 K231:K233 V231:V233 K236:K238 V236:V238 K241:K24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cfRule type="expression" dxfId="90" priority="1452">
      <formula>K43:K74="ZONA DE OPORTUNIDAD MUY BENEFICIOSA"</formula>
    </cfRule>
    <cfRule type="expression" dxfId="89" priority="1453">
      <formula>K43:K74="ZONA DE OPORTUNIDAD BENEFICIOSA"</formula>
    </cfRule>
    <cfRule type="expression" dxfId="88" priority="1454">
      <formula>K43:K74="ZONA DE OPORTUNIDAD MODERADA"</formula>
    </cfRule>
    <cfRule type="expression" dxfId="87" priority="1455">
      <formula>K43:K74="ZONA DE OPORTUNIDAD BAJA"</formula>
    </cfRule>
  </conditionalFormatting>
  <conditionalFormatting sqref="V43">
    <cfRule type="expression" dxfId="86" priority="3119">
      <formula>C43:C74="Oportunidad"</formula>
    </cfRule>
  </conditionalFormatting>
  <conditionalFormatting sqref="V44 V49:V50 K44 K49:L49 K50">
    <cfRule type="expression" dxfId="85" priority="4224">
      <formula>K44:K74="ZONA DE RIESGO EXTREMA"</formula>
    </cfRule>
  </conditionalFormatting>
  <conditionalFormatting sqref="V44 V49:V50">
    <cfRule type="expression" dxfId="84" priority="3692">
      <formula>C44:C74="Oportunidad"</formula>
    </cfRule>
  </conditionalFormatting>
  <conditionalFormatting sqref="V45">
    <cfRule type="expression" dxfId="83" priority="3050">
      <formula>C45:C74="Oportunidad"</formula>
    </cfRule>
  </conditionalFormatting>
  <conditionalFormatting sqref="V46:V48 V51:V53 V56:V58 V61:V63 V66:V68 V71:V73 V76:V78 V81:V83 V116:V118 V121:V123 V126:V128 V131:V133 V136:V138 V141:V143 V146:V148 V151:V153 V156:V158 V161:V163 V166:V168 V171:V173 V176:V178 V181:V183 V186:V188 V191:V193 V196:V198 V201:V203 V206:V208 V221:V223 V226:V228 V231:V233 V236:V238 V256:V258 V261:V263 V266:V268 V271:V273 V276:V278 V281:V283 V286:V288 V291:V293 V296:V298 V301:V303 V306:V308 V311:V313 V316:V318 V321:V323 V326:V328 V331:V333">
    <cfRule type="expression" dxfId="82" priority="1472">
      <formula>C46:C77="Oportunidad"</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24:V225 V229:V230 V234:V235 V239:V240 V259:V260 V264:V265 V269:V270 V274:V275 V279:V280 V284:V285 V289:V290 V294:V295 V299:V300 V304:V305 V309:V310 V314:V315 V319:V320 V324:V325 V329:V330 V334:V337 K45 V45 K54:K55 K59:K60 K64:K65 K69:K70 K74:K75 K79:K80 K84:K88 K119:K120 K124:K125 K129:K130 K134:K135 K139:K140 K144:K145 K149:K150 K154:K155 K159:K160 K164:K165 K169:K170 K174:K175 K179:K180 K184:K185 K189:K190 K194:K195 K199:K200 K204:K205 K209:K210 K214:K215 K219:K220 K224:K225 K229:K230 K234:K235 K239:K240 K244:K245 K259:K260 K264:K265 K269:K270 K274:K275 K279:K280 K284:K285 K289:K290 K294:K295 K299:K300 K304:K305 K309:K310 K314:K315 K319:K320 K324:K325 K329:K330 K334:K337">
    <cfRule type="expression" dxfId="81" priority="229">
      <formula>K45:K74="ZONA DE OPORTUNIDAD MUY BENEFICIOSA"</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24:V225 V229:V230 V234:V235 V239:V240 V259:V260 V264:V265 V269:V270 V274:V275 V279:V280 V284:V285 V289:V290 V294:V295 V299:V300 V304:V305 V309:V310 V314:V315 V319:V320 V324:V325 V329:V330 V334:V338">
    <cfRule type="expression" dxfId="80" priority="201">
      <formula>C54:C83="Oportunidad"</formula>
    </cfRule>
  </conditionalFormatting>
  <conditionalFormatting sqref="V89:V93 V96:V98 V101:V103 V106:V108 V111:V113 V339:V343">
    <cfRule type="expression" dxfId="79" priority="3313">
      <formula>C89:C115="Oportunidad"</formula>
    </cfRule>
  </conditionalFormatting>
  <conditionalFormatting sqref="V94:V95 V99:V100 V104:V105 V109:V110 V114:V115 K94:K95 K99:K100 K104:K105 K109:K110 K114:K115">
    <cfRule type="expression" dxfId="78" priority="6075">
      <formula>K94:K118="ZONA DE RIESGO EXTREMA"</formula>
    </cfRule>
  </conditionalFormatting>
  <conditionalFormatting sqref="V94:V95 V99:V100 V104:V105 V109:V110 V114:V115">
    <cfRule type="expression" dxfId="77" priority="5996">
      <formula>C94:C118="Oportunidad"</formula>
    </cfRule>
  </conditionalFormatting>
  <conditionalFormatting sqref="V241:V243">
    <cfRule type="expression" dxfId="76" priority="111">
      <formula>V241:V258="ZONA DE RIESGO EXTREMA"</formula>
    </cfRule>
    <cfRule type="expression" dxfId="75" priority="112">
      <formula>V241:V258="ZONA DE RIESGO ALTA"</formula>
    </cfRule>
    <cfRule type="expression" dxfId="74" priority="113">
      <formula>V241:V258="ZONA DE RIESGO MODERADA"</formula>
    </cfRule>
    <cfRule type="expression" dxfId="73" priority="114">
      <formula>V241:V258="ZONA DE RIESGO BAJA"</formula>
    </cfRule>
    <cfRule type="expression" dxfId="72" priority="115">
      <formula>V241:V258="ZONA DE OPORTUNIDAD MUY BENEFICIOSA"</formula>
    </cfRule>
    <cfRule type="expression" dxfId="71" priority="116">
      <formula>V241:V258="ZONA DE OPORTUNIDAD BENEFICIOSA"</formula>
    </cfRule>
    <cfRule type="expression" dxfId="70" priority="117">
      <formula>V241:V258="ZONA DE OPORTUNIDAD MODERADA"</formula>
    </cfRule>
    <cfRule type="expression" dxfId="69" priority="118">
      <formula>V241:V258="ZONA DE OPORTUNIDAD BAJA"</formula>
    </cfRule>
    <cfRule type="expression" dxfId="68" priority="127">
      <formula>C241:C258="Oportunidad"</formula>
    </cfRule>
  </conditionalFormatting>
  <conditionalFormatting sqref="V244:V245">
    <cfRule type="expression" dxfId="67" priority="119">
      <formula>V244:V259="ZONA DE OPORTUNIDAD MUY BENEFICIOSA"</formula>
    </cfRule>
    <cfRule type="expression" dxfId="66" priority="120">
      <formula>V244:V259="ZONA DE OPORTUNIDAD BENEFICIOSA"</formula>
    </cfRule>
    <cfRule type="expression" dxfId="65" priority="121">
      <formula>V244:V259="ZONA DE OPORTUNIDAD MODERADA"</formula>
    </cfRule>
    <cfRule type="expression" dxfId="64" priority="122">
      <formula>V244:V259="ZONA DE OPORTUNIDAD BAJA"</formula>
    </cfRule>
    <cfRule type="expression" dxfId="63" priority="128">
      <formula>C244:C259="Oportunidad"</formula>
    </cfRule>
    <cfRule type="expression" dxfId="62" priority="129">
      <formula>V244:V259="ZONA DE RIESGO EXTREMA"</formula>
    </cfRule>
    <cfRule type="expression" dxfId="61" priority="130">
      <formula>V244:V259="ZONA DE RIESGO ALTA"</formula>
    </cfRule>
    <cfRule type="expression" dxfId="60" priority="131">
      <formula>V244:V259="ZONA DE RIESGO MODERADA"</formula>
    </cfRule>
    <cfRule type="expression" dxfId="59" priority="132">
      <formula>V244:V259="ZONA DE RIESGO BAJA"</formula>
    </cfRule>
  </conditionalFormatting>
  <conditionalFormatting sqref="V246:V248">
    <cfRule type="expression" dxfId="58" priority="103">
      <formula>C246:C263="Oportunidad"</formula>
    </cfRule>
  </conditionalFormatting>
  <conditionalFormatting sqref="V249:V250 K249:K250">
    <cfRule type="expression" dxfId="57" priority="105">
      <formula>K249:K264="ZONA DE RIESGO EXTREMA"</formula>
    </cfRule>
  </conditionalFormatting>
  <conditionalFormatting sqref="V249:V250">
    <cfRule type="expression" dxfId="56" priority="104">
      <formula>C249:C264="Oportunidad"</formula>
    </cfRule>
  </conditionalFormatting>
  <conditionalFormatting sqref="V251:V253">
    <cfRule type="expression" dxfId="55" priority="79">
      <formula>C251:C268="Oportunidad"</formula>
    </cfRule>
  </conditionalFormatting>
  <conditionalFormatting sqref="V254:V255 K254:K255">
    <cfRule type="expression" dxfId="54" priority="81">
      <formula>K254:K269="ZONA DE RIESGO EXTREMA"</formula>
    </cfRule>
  </conditionalFormatting>
  <conditionalFormatting sqref="V254:V255">
    <cfRule type="expression" dxfId="53" priority="80">
      <formula>C254:C269="Oportunidad"</formula>
    </cfRule>
  </conditionalFormatting>
  <conditionalFormatting sqref="V338 K338">
    <cfRule type="expression" dxfId="52" priority="3401">
      <formula>K338:K366="ZONA DE OPORTUNIDAD MUY BENEFICIOSA"</formula>
    </cfRule>
  </conditionalFormatting>
  <conditionalFormatting sqref="V341:V343 K341:L343">
    <cfRule type="expression" dxfId="51" priority="3432">
      <formula>K341:K366="ZONA DE RIESGO EXTREMA"</formula>
    </cfRule>
  </conditionalFormatting>
  <conditionalFormatting sqref="V344:V348 V351:V353 V356:V358 V361:V363 V366:V368 V371:V373 V376:V378 V381:V383 V386:V388 V391:V393 V396:V398 V401:V403 V406:V408 V411:V413 V416:V418 V421:V423 V426:V428 V431:V433 V436:V438 V441:V443 V446:V448 V451:V453">
    <cfRule type="expression" dxfId="50" priority="3585">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K349:K350 K354:K355 K359:K360 K364:K365 K369:K370 K374:K375 K379:K380 K384:K385 K389:K390 K394:K395 K399:K400 K404:K405 K409:K410 K414:K415 K419:K420 K424:K425 K429:K430 K434:K435 K439:K440 K444:K445 K449:K450 K454:K455">
    <cfRule type="expression" dxfId="49" priority="3602">
      <formula>K349:K369="ZONA DE RIESGO EXTREMA"</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48" priority="3590">
      <formula>C349:C369="Oportunidad"</formula>
    </cfRule>
  </conditionalFormatting>
  <conditionalFormatting sqref="V456:V458">
    <cfRule type="expression" dxfId="47" priority="6163">
      <formula>C456:C475="Oportunidad"</formula>
    </cfRule>
  </conditionalFormatting>
  <conditionalFormatting sqref="V459:V460 K459:K460">
    <cfRule type="expression" dxfId="46" priority="6169">
      <formula>K459:K475="ZONA DE RIESGO EXTREMA"</formula>
    </cfRule>
  </conditionalFormatting>
  <conditionalFormatting sqref="V459:V460">
    <cfRule type="expression" dxfId="45" priority="6166">
      <formula>C459:C475="Oportunidad"</formula>
    </cfRule>
  </conditionalFormatting>
  <conditionalFormatting sqref="V461:V463 V466:V468 V471:V473 V476:V478 V481:V483 V486:V488 V491:V493">
    <cfRule type="expression" dxfId="44" priority="6164">
      <formula>C461:C478="Oportunidad"</formula>
    </cfRule>
  </conditionalFormatting>
  <conditionalFormatting sqref="V464:V465 V469:V470 V474:V475 V479:V480 V484:V485 V489:V490 V494:V495 K464:K465 K469:K470 K474:K475 K479:K480 K484:K485 K489:K490 K494:K495">
    <cfRule type="expression" dxfId="43" priority="6177">
      <formula>K464:K479="ZONA DE RIESGO EXTREMA"</formula>
    </cfRule>
  </conditionalFormatting>
  <conditionalFormatting sqref="V464:V465 V469:V470 V474:V475 V479:V480 V484:V485 V489:V490 V494:V495">
    <cfRule type="expression" dxfId="42" priority="6167">
      <formula>C464:C479="Oportunidad"</formula>
    </cfRule>
  </conditionalFormatting>
  <conditionalFormatting sqref="Q421:Q430">
    <cfRule type="expression" dxfId="41" priority="43">
      <formula>$C$421="Oportunidad"</formula>
    </cfRule>
  </conditionalFormatting>
  <conditionalFormatting sqref="Q431:Q435">
    <cfRule type="expression" dxfId="40" priority="41">
      <formula>$C$431="Oportunidad"</formula>
    </cfRule>
  </conditionalFormatting>
  <conditionalFormatting sqref="Q436:Q440">
    <cfRule type="expression" dxfId="39" priority="40">
      <formula>$C$436="Oportunidad"</formula>
    </cfRule>
  </conditionalFormatting>
  <conditionalFormatting sqref="Q441:Q445">
    <cfRule type="expression" dxfId="38" priority="39">
      <formula>$C$441="Oportunidad"</formula>
    </cfRule>
  </conditionalFormatting>
  <conditionalFormatting sqref="Q446:Q450">
    <cfRule type="expression" dxfId="37" priority="38">
      <formula>$C$446="Oportunidad"</formula>
    </cfRule>
  </conditionalFormatting>
  <conditionalFormatting sqref="O251:P255">
    <cfRule type="expression" dxfId="36" priority="37">
      <formula>$C$256="Oportunidad"</formula>
    </cfRule>
  </conditionalFormatting>
  <conditionalFormatting sqref="V211:V213">
    <cfRule type="expression" dxfId="35" priority="24">
      <formula>V211:V242="ZONA DE RIESGO EXTREMA"</formula>
    </cfRule>
    <cfRule type="expression" dxfId="34" priority="25">
      <formula>V211:V242="ZONA DE RIESGO ALTA"</formula>
    </cfRule>
    <cfRule type="expression" dxfId="33" priority="26">
      <formula>V211:V242="ZONA DE RIESGO MODERADA"</formula>
    </cfRule>
    <cfRule type="expression" dxfId="32" priority="27">
      <formula>V211:V242="ZONA DE RIESGO BAJA"</formula>
    </cfRule>
  </conditionalFormatting>
  <conditionalFormatting sqref="V214:V215">
    <cfRule type="expression" dxfId="31" priority="33">
      <formula>V214:V243="ZONA DE RIESGO EXTREMA"</formula>
    </cfRule>
    <cfRule type="expression" dxfId="30" priority="34">
      <formula>V214:V243="ZONA DE RIESGO ALTA"</formula>
    </cfRule>
    <cfRule type="expression" dxfId="29" priority="35">
      <formula>V214:V243="ZONA DE RIESGO MODERADA"</formula>
    </cfRule>
    <cfRule type="expression" dxfId="28" priority="36">
      <formula>V214:V243="ZONA DE RIESGO BAJA"</formula>
    </cfRule>
  </conditionalFormatting>
  <conditionalFormatting sqref="V214:V215">
    <cfRule type="expression" dxfId="27" priority="21">
      <formula>V214:V243="ZONA DE OPORTUNIDAD BENEFICIOSA"</formula>
    </cfRule>
    <cfRule type="expression" dxfId="26" priority="22">
      <formula>V214:V243="ZONA DE OPORTUNIDAD MODERADA"</formula>
    </cfRule>
    <cfRule type="expression" dxfId="25" priority="23">
      <formula>V214:V243="ZONA DE OPORTUNIDAD BAJA"</formula>
    </cfRule>
  </conditionalFormatting>
  <conditionalFormatting sqref="V211:V213">
    <cfRule type="expression" dxfId="24" priority="28">
      <formula>V211:V242="ZONA DE OPORTUNIDAD MUY BENEFICIOSA"</formula>
    </cfRule>
    <cfRule type="expression" dxfId="23" priority="29">
      <formula>V211:V242="ZONA DE OPORTUNIDAD BENEFICIOSA"</formula>
    </cfRule>
    <cfRule type="expression" dxfId="22" priority="30">
      <formula>V211:V242="ZONA DE OPORTUNIDAD MODERADA"</formula>
    </cfRule>
    <cfRule type="expression" dxfId="21" priority="31">
      <formula>V211:V242="ZONA DE OPORTUNIDAD BAJA"</formula>
    </cfRule>
  </conditionalFormatting>
  <conditionalFormatting sqref="V211:V213">
    <cfRule type="expression" dxfId="20" priority="32">
      <formula>C211:C242="Oportunidad"</formula>
    </cfRule>
  </conditionalFormatting>
  <conditionalFormatting sqref="V214:V215">
    <cfRule type="expression" dxfId="19" priority="20">
      <formula>V214:V243="ZONA DE OPORTUNIDAD MUY BENEFICIOSA"</formula>
    </cfRule>
  </conditionalFormatting>
  <conditionalFormatting sqref="V214:V215">
    <cfRule type="expression" dxfId="18" priority="19">
      <formula>C214:C243="Oportunidad"</formula>
    </cfRule>
  </conditionalFormatting>
  <conditionalFormatting sqref="V216:V218">
    <cfRule type="expression" dxfId="17" priority="6">
      <formula>V216:V247="ZONA DE RIESGO EXTREMA"</formula>
    </cfRule>
    <cfRule type="expression" dxfId="16" priority="7">
      <formula>V216:V247="ZONA DE RIESGO ALTA"</formula>
    </cfRule>
    <cfRule type="expression" dxfId="15" priority="8">
      <formula>V216:V247="ZONA DE RIESGO MODERADA"</formula>
    </cfRule>
    <cfRule type="expression" dxfId="14" priority="9">
      <formula>V216:V247="ZONA DE RIESGO BAJA"</formula>
    </cfRule>
  </conditionalFormatting>
  <conditionalFormatting sqref="V219:V220">
    <cfRule type="expression" dxfId="13" priority="15">
      <formula>V219:V248="ZONA DE RIESGO EXTREMA"</formula>
    </cfRule>
    <cfRule type="expression" dxfId="12" priority="16">
      <formula>V219:V248="ZONA DE RIESGO ALTA"</formula>
    </cfRule>
    <cfRule type="expression" dxfId="11" priority="17">
      <formula>V219:V248="ZONA DE RIESGO MODERADA"</formula>
    </cfRule>
    <cfRule type="expression" dxfId="10" priority="18">
      <formula>V219:V248="ZONA DE RIESGO BAJA"</formula>
    </cfRule>
  </conditionalFormatting>
  <conditionalFormatting sqref="V219:V220">
    <cfRule type="expression" dxfId="9" priority="3">
      <formula>V219:V248="ZONA DE OPORTUNIDAD BENEFICIOSA"</formula>
    </cfRule>
    <cfRule type="expression" dxfId="8" priority="4">
      <formula>V219:V248="ZONA DE OPORTUNIDAD MODERADA"</formula>
    </cfRule>
    <cfRule type="expression" dxfId="7" priority="5">
      <formula>V219:V248="ZONA DE OPORTUNIDAD BAJA"</formula>
    </cfRule>
  </conditionalFormatting>
  <conditionalFormatting sqref="V216:V218">
    <cfRule type="expression" dxfId="6" priority="10">
      <formula>V216:V247="ZONA DE OPORTUNIDAD MUY BENEFICIOSA"</formula>
    </cfRule>
    <cfRule type="expression" dxfId="5" priority="11">
      <formula>V216:V247="ZONA DE OPORTUNIDAD BENEFICIOSA"</formula>
    </cfRule>
    <cfRule type="expression" dxfId="4" priority="12">
      <formula>V216:V247="ZONA DE OPORTUNIDAD MODERADA"</formula>
    </cfRule>
    <cfRule type="expression" dxfId="3" priority="13">
      <formula>V216:V247="ZONA DE OPORTUNIDAD BAJA"</formula>
    </cfRule>
  </conditionalFormatting>
  <conditionalFormatting sqref="V216:V218">
    <cfRule type="expression" dxfId="2" priority="14">
      <formula>C216:C247="Oportunidad"</formula>
    </cfRule>
  </conditionalFormatting>
  <conditionalFormatting sqref="V219:V220">
    <cfRule type="expression" dxfId="1" priority="2">
      <formula>V219:V248="ZONA DE OPORTUNIDAD MUY BENEFICIOSA"</formula>
    </cfRule>
  </conditionalFormatting>
  <conditionalFormatting sqref="V219:V220">
    <cfRule type="expression" dxfId="0" priority="1">
      <formula>C219:C248="Oportunidad"</formula>
    </cfRule>
  </conditionalFormatting>
  <hyperlinks>
    <hyperlink ref="N6:P6" location="'Evaluación Controles'!A1" display="EVALUACIÓN DE CONTROLES"/>
    <hyperlink ref="H6" location="'Determina Impacto R. Corrupción'!A1" display="ASIGNACIÓN IMPACTO"/>
    <hyperlink ref="Z44" r:id="rId1"/>
    <hyperlink ref="Z40" r:id="rId2"/>
    <hyperlink ref="Z41" r:id="rId3"/>
    <hyperlink ref="Z42" r:id="rId4"/>
    <hyperlink ref="Z43" r:id="rId5"/>
    <hyperlink ref="Z45" r:id="rId6"/>
  </hyperlinks>
  <pageMargins left="1.1572916666666666" right="0.13020833333333334" top="0.74803149606299213" bottom="0.74803149606299213" header="0.31496062992125984" footer="0.31496062992125984"/>
  <pageSetup paperSize="5" scale="44" orientation="landscape" horizontalDpi="4294967293" verticalDpi="4294967295" r:id="rId7"/>
  <headerFooter>
    <oddHeader>&amp;L&amp;G&amp;C&amp;"-,Negrita"UNIVERSIDAD DE SUCRE
MAPA DE RIESGOS Y OPORTUNIDADES&amp;R&amp;"-,Negrita"VERSIÓN: 3.0
CÓDIGO: FOR-PI-019
VIGENCIA:28/05/2018</oddHeader>
  </headerFooter>
  <rowBreaks count="18" manualBreakCount="18">
    <brk id="17" max="26" man="1"/>
    <brk id="55" max="16383" man="1"/>
    <brk id="115" max="16383" man="1"/>
    <brk id="128" max="26" man="1"/>
    <brk id="146" max="26" man="1"/>
    <brk id="170" max="16383" man="1"/>
    <brk id="186" max="26" man="1"/>
    <brk id="220" max="26" man="1"/>
    <brk id="235" max="16383" man="1"/>
    <brk id="248" max="16383" man="1"/>
    <brk id="285" max="26" man="1"/>
    <brk id="305" max="16383" man="1"/>
    <brk id="347" max="26" man="1"/>
    <brk id="365" max="16383" man="1"/>
    <brk id="380" max="16383" man="1"/>
    <brk id="400" max="16383" man="1"/>
    <brk id="425" max="16383" man="1"/>
    <brk id="455" max="16383" man="1"/>
  </rowBreaks>
  <legacyDrawing r:id="rId8"/>
  <legacyDrawingHF r:id="rId9"/>
  <extLst>
    <ext xmlns:x14="http://schemas.microsoft.com/office/spreadsheetml/2009/9/main" uri="{CCE6A557-97BC-4b89-ADB6-D9C93CAAB3DF}">
      <x14:dataValidations xmlns:xm="http://schemas.microsoft.com/office/excel/2006/main" count="9">
        <x14:dataValidation type="list" allowBlank="1" showInputMessage="1" showErrorMessage="1">
          <x14:formula1>
            <xm:f>IF($C$18="Oportunidad",'Etapa 2 - Análisis'!$T$26,'Etapa 3 - Valoración'!$M$3:$M$5)</xm:f>
          </x14:formula1>
          <xm:sqref>N451:N495 N8:N220</xm:sqref>
        </x14:dataValidation>
        <x14:dataValidation type="list" allowBlank="1" showInputMessage="1" showErrorMessage="1">
          <x14:formula1>
            <xm:f>'Etapa 1 - Identificación'!$I$5:$I$14</xm:f>
          </x14:formula1>
          <xm:sqref>C8:C495</xm:sqref>
        </x14:dataValidation>
        <x14:dataValidation type="list" allowBlank="1" showInputMessage="1" showErrorMessage="1">
          <x14:formula1>
            <xm:f>IF($C$251="Oportunidad",'Etapa 2 - Análisis'!$T$26,'Etapa 3 - Valoración'!$M$3:$M$5)</xm:f>
          </x14:formula1>
          <xm:sqref>N221:N240</xm:sqref>
        </x14:dataValidation>
        <x14:dataValidation type="list" allowBlank="1" showInputMessage="1" showErrorMessage="1">
          <x14:formula1>
            <xm:f>IF($C$441="Oportunidad",'Etapa 2 - Análisis'!$T$26,'Etapa 3 - Valoración'!$M$3:$M$5)</xm:f>
          </x14:formula1>
          <xm:sqref>N241:N450</xm:sqref>
        </x14:dataValidation>
        <x14:dataValidation type="list" allowBlank="1" showInputMessage="1" showErrorMessage="1">
          <x14:formula1>
            <xm:f>IF(C8="Oportunidad",'Etapa 2 - Análisis'!$T$21:$T$24,'Etapa 2 - Análisis'!$T$3:$T$8)</xm:f>
          </x14:formula1>
          <xm:sqref>F8:F495</xm:sqref>
        </x14:dataValidation>
        <x14:dataValidation type="list" allowBlank="1" showInputMessage="1" showErrorMessage="1">
          <x14:formula1>
            <xm:f>IF(C8="Riesgo de Corrupción",'Etapa 2 - Análisis'!$U$12:$U$15,IF(C8="Oportunidad",'Etapa 2 - Análisis'!$U$21:$U$24,'Etapa 2 - Análisis'!$U$3:$U$8))</xm:f>
          </x14:formula1>
          <xm:sqref>H8:H495</xm:sqref>
        </x14:dataValidation>
        <x14:dataValidation type="list" allowBlank="1" showInputMessage="1" showErrorMessage="1">
          <x14:formula1>
            <xm:f>IF(C8="Riesgo de Corrupción",'Etapa 2 - Análisis'!$Z$18:$Z$21,IF(C8="Oportunidad",'Etapa 2 - Análisis'!$AA$17:$AA$19,'Etapa 2 - Análisis'!$Z$17:$Z$21))</xm:f>
          </x14:formula1>
          <xm:sqref>L8:L495</xm:sqref>
        </x14:dataValidation>
        <x14:dataValidation type="list" allowBlank="1" showInputMessage="1" showErrorMessage="1">
          <x14:formula1>
            <xm:f>IF(C8="Oportunidad",'Etapa 2 - Análisis'!$T$26,'Etapa 2 - Análisis'!$T$3:$T$8)</xm:f>
          </x14:formula1>
          <xm:sqref>Q8:Q495</xm:sqref>
        </x14:dataValidation>
        <x14:dataValidation type="list" allowBlank="1" showInputMessage="1" showErrorMessage="1">
          <x14:formula1>
            <xm:f>IF(C8="Riesgo de Corrupción",'Etapa 2 - Análisis'!$U$12:$U$15,IF(C8="Oportunidad",'Etapa 2 - Análisis'!$T$26,'Etapa 2 - Análisis'!$U$3:$U$8))</xm:f>
          </x14:formula1>
          <xm:sqref>S8:S495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80" zoomScaleNormal="80" workbookViewId="0">
      <selection activeCell="B11" sqref="B11:B14"/>
    </sheetView>
  </sheetViews>
  <sheetFormatPr baseColWidth="10" defaultRowHeight="15" x14ac:dyDescent="0.25"/>
  <cols>
    <col min="1" max="1" width="19.140625" customWidth="1"/>
    <col min="2" max="2" width="23" customWidth="1"/>
    <col min="3" max="3" width="39.7109375" customWidth="1"/>
    <col min="4" max="4" width="5.5703125" customWidth="1"/>
    <col min="5" max="5" width="27.42578125" customWidth="1"/>
    <col min="6" max="6" width="37" customWidth="1"/>
    <col min="7" max="7" width="39.7109375" customWidth="1"/>
    <col min="9" max="9" width="22" hidden="1" customWidth="1"/>
  </cols>
  <sheetData>
    <row r="1" spans="1:9" ht="24" customHeight="1" thickBot="1" x14ac:dyDescent="0.3">
      <c r="A1" s="403" t="s">
        <v>370</v>
      </c>
      <c r="B1" s="403"/>
      <c r="C1" s="403"/>
      <c r="D1" s="403"/>
    </row>
    <row r="2" spans="1:9" ht="21" customHeight="1" x14ac:dyDescent="0.35">
      <c r="A2" s="404" t="s">
        <v>1</v>
      </c>
      <c r="B2" s="405"/>
      <c r="C2" s="405"/>
      <c r="D2" s="405"/>
      <c r="E2" s="405"/>
      <c r="F2" s="405"/>
      <c r="G2" s="406"/>
    </row>
    <row r="3" spans="1:9" ht="36.75" customHeight="1" x14ac:dyDescent="0.25">
      <c r="A3" s="407" t="s">
        <v>72</v>
      </c>
      <c r="B3" s="408"/>
      <c r="C3" s="408"/>
      <c r="D3" s="408"/>
      <c r="E3" s="408"/>
      <c r="F3" s="408"/>
      <c r="G3" s="327"/>
    </row>
    <row r="4" spans="1:9" x14ac:dyDescent="0.25">
      <c r="I4" s="36" t="s">
        <v>227</v>
      </c>
    </row>
    <row r="5" spans="1:9" x14ac:dyDescent="0.25">
      <c r="A5" s="394" t="s">
        <v>270</v>
      </c>
      <c r="B5" s="394"/>
      <c r="C5" s="394"/>
      <c r="E5" s="394" t="s">
        <v>271</v>
      </c>
      <c r="F5" s="394"/>
      <c r="G5" s="394"/>
      <c r="I5" s="1" t="s">
        <v>197</v>
      </c>
    </row>
    <row r="6" spans="1:9" ht="36" customHeight="1" x14ac:dyDescent="0.25">
      <c r="A6" s="395" t="s">
        <v>2</v>
      </c>
      <c r="B6" s="402" t="s">
        <v>3</v>
      </c>
      <c r="C6" s="1" t="s">
        <v>4</v>
      </c>
      <c r="E6" s="30" t="s">
        <v>197</v>
      </c>
      <c r="F6" s="396" t="s">
        <v>190</v>
      </c>
      <c r="G6" s="396"/>
      <c r="I6" s="1" t="s">
        <v>327</v>
      </c>
    </row>
    <row r="7" spans="1:9" ht="24" customHeight="1" x14ac:dyDescent="0.25">
      <c r="A7" s="395"/>
      <c r="B7" s="402"/>
      <c r="C7" s="1" t="s">
        <v>5</v>
      </c>
      <c r="E7" s="30" t="s">
        <v>198</v>
      </c>
      <c r="F7" s="396" t="s">
        <v>191</v>
      </c>
      <c r="G7" s="396"/>
      <c r="I7" s="1" t="s">
        <v>328</v>
      </c>
    </row>
    <row r="8" spans="1:9" ht="37.5" customHeight="1" x14ac:dyDescent="0.25">
      <c r="A8" s="395"/>
      <c r="B8" s="402"/>
      <c r="C8" s="1" t="s">
        <v>6</v>
      </c>
      <c r="E8" s="30" t="s">
        <v>199</v>
      </c>
      <c r="F8" s="396" t="s">
        <v>192</v>
      </c>
      <c r="G8" s="396"/>
      <c r="I8" s="1" t="s">
        <v>329</v>
      </c>
    </row>
    <row r="9" spans="1:9" ht="37.5" customHeight="1" x14ac:dyDescent="0.25">
      <c r="A9" s="395"/>
      <c r="B9" s="402"/>
      <c r="C9" s="1" t="s">
        <v>7</v>
      </c>
      <c r="E9" s="30" t="s">
        <v>200</v>
      </c>
      <c r="F9" s="396" t="s">
        <v>193</v>
      </c>
      <c r="G9" s="396"/>
      <c r="I9" s="1" t="s">
        <v>330</v>
      </c>
    </row>
    <row r="10" spans="1:9" ht="23.25" customHeight="1" x14ac:dyDescent="0.25">
      <c r="A10" s="395"/>
      <c r="B10" s="402"/>
      <c r="C10" s="1" t="s">
        <v>8</v>
      </c>
      <c r="E10" s="30" t="s">
        <v>201</v>
      </c>
      <c r="F10" s="396" t="s">
        <v>194</v>
      </c>
      <c r="G10" s="396"/>
      <c r="I10" s="1" t="s">
        <v>331</v>
      </c>
    </row>
    <row r="11" spans="1:9" ht="26.25" customHeight="1" x14ac:dyDescent="0.25">
      <c r="A11" s="395"/>
      <c r="B11" s="402" t="s">
        <v>9</v>
      </c>
      <c r="C11" s="1" t="s">
        <v>10</v>
      </c>
      <c r="E11" s="30" t="s">
        <v>202</v>
      </c>
      <c r="F11" s="396" t="s">
        <v>195</v>
      </c>
      <c r="G11" s="396"/>
      <c r="I11" s="1" t="s">
        <v>333</v>
      </c>
    </row>
    <row r="12" spans="1:9" ht="27.75" customHeight="1" x14ac:dyDescent="0.25">
      <c r="A12" s="395"/>
      <c r="B12" s="402"/>
      <c r="C12" s="1" t="s">
        <v>11</v>
      </c>
      <c r="E12" s="30" t="s">
        <v>203</v>
      </c>
      <c r="F12" s="396" t="s">
        <v>323</v>
      </c>
      <c r="G12" s="396"/>
      <c r="I12" s="1" t="s">
        <v>332</v>
      </c>
    </row>
    <row r="13" spans="1:9" ht="24.75" customHeight="1" x14ac:dyDescent="0.25">
      <c r="A13" s="395"/>
      <c r="B13" s="402"/>
      <c r="C13" s="1" t="s">
        <v>12</v>
      </c>
      <c r="E13" s="30" t="s">
        <v>204</v>
      </c>
      <c r="F13" s="396" t="s">
        <v>196</v>
      </c>
      <c r="G13" s="396"/>
      <c r="I13" s="1" t="s">
        <v>288</v>
      </c>
    </row>
    <row r="14" spans="1:9" x14ac:dyDescent="0.25">
      <c r="A14" s="395"/>
      <c r="B14" s="402"/>
      <c r="C14" s="1" t="s">
        <v>13</v>
      </c>
      <c r="E14" s="37"/>
      <c r="I14" s="1" t="s">
        <v>218</v>
      </c>
    </row>
    <row r="15" spans="1:9" x14ac:dyDescent="0.25">
      <c r="A15" s="395"/>
      <c r="B15" s="402" t="s">
        <v>14</v>
      </c>
      <c r="C15" s="1" t="s">
        <v>15</v>
      </c>
    </row>
    <row r="16" spans="1:9" ht="24" customHeight="1" x14ac:dyDescent="0.25">
      <c r="A16" s="395"/>
      <c r="B16" s="402"/>
      <c r="C16" s="1" t="s">
        <v>16</v>
      </c>
      <c r="E16" s="395" t="s">
        <v>305</v>
      </c>
      <c r="F16" s="395"/>
    </row>
    <row r="17" spans="1:6" x14ac:dyDescent="0.25">
      <c r="A17" s="395"/>
      <c r="B17" s="402"/>
      <c r="C17" s="1" t="s">
        <v>17</v>
      </c>
      <c r="E17" s="396" t="s">
        <v>300</v>
      </c>
      <c r="F17" s="396"/>
    </row>
    <row r="18" spans="1:6" x14ac:dyDescent="0.25">
      <c r="A18" s="395"/>
      <c r="B18" s="402" t="s">
        <v>18</v>
      </c>
      <c r="C18" s="1" t="s">
        <v>19</v>
      </c>
      <c r="E18" s="396" t="s">
        <v>301</v>
      </c>
      <c r="F18" s="396"/>
    </row>
    <row r="19" spans="1:6" x14ac:dyDescent="0.25">
      <c r="A19" s="395"/>
      <c r="B19" s="402"/>
      <c r="C19" s="1" t="s">
        <v>20</v>
      </c>
      <c r="E19" s="396" t="s">
        <v>302</v>
      </c>
      <c r="F19" s="396"/>
    </row>
    <row r="20" spans="1:6" x14ac:dyDescent="0.25">
      <c r="A20" s="395"/>
      <c r="B20" s="402"/>
      <c r="C20" s="1" t="s">
        <v>21</v>
      </c>
      <c r="E20" s="396" t="s">
        <v>303</v>
      </c>
      <c r="F20" s="396"/>
    </row>
    <row r="21" spans="1:6" x14ac:dyDescent="0.25">
      <c r="A21" s="395"/>
      <c r="B21" s="402" t="s">
        <v>22</v>
      </c>
      <c r="C21" s="1" t="s">
        <v>23</v>
      </c>
      <c r="E21" s="396" t="s">
        <v>304</v>
      </c>
      <c r="F21" s="396"/>
    </row>
    <row r="22" spans="1:6" x14ac:dyDescent="0.25">
      <c r="A22" s="395"/>
      <c r="B22" s="402"/>
      <c r="C22" s="1" t="s">
        <v>24</v>
      </c>
      <c r="E22" s="397"/>
      <c r="F22" s="397"/>
    </row>
    <row r="23" spans="1:6" x14ac:dyDescent="0.25">
      <c r="A23" s="395"/>
      <c r="B23" s="402"/>
      <c r="C23" s="1" t="s">
        <v>25</v>
      </c>
      <c r="E23" s="397"/>
      <c r="F23" s="397"/>
    </row>
    <row r="24" spans="1:6" x14ac:dyDescent="0.25">
      <c r="A24" s="395"/>
      <c r="B24" s="402"/>
      <c r="C24" s="1" t="s">
        <v>26</v>
      </c>
      <c r="E24" s="397"/>
      <c r="F24" s="397"/>
    </row>
    <row r="25" spans="1:6" ht="24" x14ac:dyDescent="0.25">
      <c r="A25" s="395"/>
      <c r="B25" s="402" t="s">
        <v>27</v>
      </c>
      <c r="C25" s="1" t="s">
        <v>28</v>
      </c>
    </row>
    <row r="26" spans="1:6" ht="24" x14ac:dyDescent="0.25">
      <c r="A26" s="395"/>
      <c r="B26" s="402"/>
      <c r="C26" s="1" t="s">
        <v>29</v>
      </c>
    </row>
    <row r="27" spans="1:6" x14ac:dyDescent="0.25">
      <c r="A27" s="395" t="s">
        <v>30</v>
      </c>
      <c r="B27" s="402" t="s">
        <v>31</v>
      </c>
      <c r="C27" s="1" t="s">
        <v>32</v>
      </c>
    </row>
    <row r="28" spans="1:6" x14ac:dyDescent="0.25">
      <c r="A28" s="395"/>
      <c r="B28" s="402"/>
      <c r="C28" s="1" t="s">
        <v>33</v>
      </c>
    </row>
    <row r="29" spans="1:6" x14ac:dyDescent="0.25">
      <c r="A29" s="395"/>
      <c r="B29" s="402"/>
      <c r="C29" s="1" t="s">
        <v>34</v>
      </c>
    </row>
    <row r="30" spans="1:6" x14ac:dyDescent="0.25">
      <c r="A30" s="395"/>
      <c r="B30" s="402"/>
      <c r="C30" s="1" t="s">
        <v>35</v>
      </c>
    </row>
    <row r="31" spans="1:6" x14ac:dyDescent="0.25">
      <c r="A31" s="395"/>
      <c r="B31" s="402" t="s">
        <v>36</v>
      </c>
      <c r="C31" s="1" t="s">
        <v>37</v>
      </c>
    </row>
    <row r="32" spans="1:6" x14ac:dyDescent="0.25">
      <c r="A32" s="395"/>
      <c r="B32" s="402"/>
      <c r="C32" s="1" t="s">
        <v>38</v>
      </c>
    </row>
    <row r="33" spans="1:3" x14ac:dyDescent="0.25">
      <c r="A33" s="395"/>
      <c r="B33" s="402"/>
      <c r="C33" s="1" t="s">
        <v>39</v>
      </c>
    </row>
    <row r="34" spans="1:3" x14ac:dyDescent="0.25">
      <c r="A34" s="395"/>
      <c r="B34" s="402" t="s">
        <v>40</v>
      </c>
      <c r="C34" s="1" t="s">
        <v>41</v>
      </c>
    </row>
    <row r="35" spans="1:3" x14ac:dyDescent="0.25">
      <c r="A35" s="395"/>
      <c r="B35" s="402"/>
      <c r="C35" s="1" t="s">
        <v>42</v>
      </c>
    </row>
    <row r="36" spans="1:3" x14ac:dyDescent="0.25">
      <c r="A36" s="395"/>
      <c r="B36" s="402"/>
      <c r="C36" s="1" t="s">
        <v>43</v>
      </c>
    </row>
    <row r="37" spans="1:3" x14ac:dyDescent="0.25">
      <c r="A37" s="395"/>
      <c r="B37" s="402"/>
      <c r="C37" s="1" t="s">
        <v>44</v>
      </c>
    </row>
    <row r="38" spans="1:3" x14ac:dyDescent="0.25">
      <c r="A38" s="395"/>
      <c r="B38" s="402"/>
      <c r="C38" s="1" t="s">
        <v>45</v>
      </c>
    </row>
    <row r="39" spans="1:3" x14ac:dyDescent="0.25">
      <c r="A39" s="395"/>
      <c r="B39" s="402"/>
      <c r="C39" s="1" t="s">
        <v>46</v>
      </c>
    </row>
    <row r="40" spans="1:3" x14ac:dyDescent="0.25">
      <c r="A40" s="395"/>
      <c r="B40" s="402"/>
      <c r="C40" s="1" t="s">
        <v>47</v>
      </c>
    </row>
    <row r="41" spans="1:3" x14ac:dyDescent="0.25">
      <c r="A41" s="395"/>
      <c r="B41" s="402" t="s">
        <v>48</v>
      </c>
      <c r="C41" s="1" t="s">
        <v>49</v>
      </c>
    </row>
    <row r="42" spans="1:3" x14ac:dyDescent="0.25">
      <c r="A42" s="395"/>
      <c r="B42" s="402"/>
      <c r="C42" s="1" t="s">
        <v>50</v>
      </c>
    </row>
    <row r="43" spans="1:3" x14ac:dyDescent="0.25">
      <c r="A43" s="395"/>
      <c r="B43" s="402"/>
      <c r="C43" s="1" t="s">
        <v>26</v>
      </c>
    </row>
    <row r="44" spans="1:3" x14ac:dyDescent="0.25">
      <c r="A44" s="395"/>
      <c r="B44" s="402"/>
      <c r="C44" s="1" t="s">
        <v>51</v>
      </c>
    </row>
    <row r="45" spans="1:3" ht="17.25" customHeight="1" x14ac:dyDescent="0.25">
      <c r="A45" s="395"/>
      <c r="B45" s="402"/>
      <c r="C45" s="1" t="s">
        <v>52</v>
      </c>
    </row>
    <row r="46" spans="1:3" x14ac:dyDescent="0.25">
      <c r="A46" s="395"/>
      <c r="B46" s="402" t="s">
        <v>53</v>
      </c>
      <c r="C46" s="1" t="s">
        <v>54</v>
      </c>
    </row>
    <row r="47" spans="1:3" x14ac:dyDescent="0.25">
      <c r="A47" s="395"/>
      <c r="B47" s="402"/>
      <c r="C47" s="1" t="s">
        <v>55</v>
      </c>
    </row>
    <row r="48" spans="1:3" x14ac:dyDescent="0.25">
      <c r="A48" s="395"/>
      <c r="B48" s="402"/>
      <c r="C48" s="1" t="s">
        <v>56</v>
      </c>
    </row>
    <row r="49" spans="1:3" x14ac:dyDescent="0.25">
      <c r="A49" s="395"/>
      <c r="B49" s="402"/>
      <c r="C49" s="1" t="s">
        <v>57</v>
      </c>
    </row>
    <row r="50" spans="1:3" x14ac:dyDescent="0.25">
      <c r="A50" s="395"/>
      <c r="B50" s="402" t="s">
        <v>58</v>
      </c>
      <c r="C50" s="1" t="s">
        <v>59</v>
      </c>
    </row>
    <row r="51" spans="1:3" ht="24" x14ac:dyDescent="0.25">
      <c r="A51" s="395"/>
      <c r="B51" s="402"/>
      <c r="C51" s="1" t="s">
        <v>60</v>
      </c>
    </row>
    <row r="52" spans="1:3" ht="24" x14ac:dyDescent="0.25">
      <c r="A52" s="395" t="s">
        <v>61</v>
      </c>
      <c r="B52" s="2" t="s">
        <v>62</v>
      </c>
      <c r="C52" s="1" t="s">
        <v>63</v>
      </c>
    </row>
    <row r="53" spans="1:3" ht="36" x14ac:dyDescent="0.25">
      <c r="A53" s="395"/>
      <c r="B53" s="2" t="s">
        <v>64</v>
      </c>
      <c r="C53" s="1" t="s">
        <v>65</v>
      </c>
    </row>
    <row r="54" spans="1:3" ht="36" x14ac:dyDescent="0.25">
      <c r="A54" s="395"/>
      <c r="B54" s="2" t="s">
        <v>66</v>
      </c>
      <c r="C54" s="1" t="s">
        <v>67</v>
      </c>
    </row>
    <row r="55" spans="1:3" ht="24" x14ac:dyDescent="0.25">
      <c r="A55" s="395"/>
      <c r="B55" s="2" t="s">
        <v>324</v>
      </c>
      <c r="C55" s="1" t="s">
        <v>68</v>
      </c>
    </row>
    <row r="56" spans="1:3" ht="24" x14ac:dyDescent="0.25">
      <c r="A56" s="395"/>
      <c r="B56" s="2" t="s">
        <v>325</v>
      </c>
      <c r="C56" s="1" t="s">
        <v>69</v>
      </c>
    </row>
    <row r="57" spans="1:3" ht="39.75" customHeight="1" x14ac:dyDescent="0.25">
      <c r="A57" s="395"/>
      <c r="B57" s="2" t="s">
        <v>70</v>
      </c>
      <c r="C57" s="1" t="s">
        <v>71</v>
      </c>
    </row>
    <row r="58" spans="1:3" x14ac:dyDescent="0.25">
      <c r="A58" s="3"/>
    </row>
    <row r="60" spans="1:3" x14ac:dyDescent="0.25">
      <c r="A60" s="401" t="s">
        <v>73</v>
      </c>
      <c r="B60" s="401"/>
      <c r="C60" s="401"/>
    </row>
    <row r="61" spans="1:3" x14ac:dyDescent="0.25">
      <c r="A61" s="398" t="s">
        <v>74</v>
      </c>
      <c r="B61" s="399"/>
      <c r="C61" s="400"/>
    </row>
    <row r="62" spans="1:3" x14ac:dyDescent="0.25">
      <c r="A62" s="398" t="s">
        <v>75</v>
      </c>
      <c r="B62" s="399"/>
      <c r="C62" s="400"/>
    </row>
    <row r="63" spans="1:3" x14ac:dyDescent="0.25">
      <c r="A63" s="398" t="s">
        <v>76</v>
      </c>
      <c r="B63" s="399"/>
      <c r="C63" s="400"/>
    </row>
    <row r="64" spans="1:3" x14ac:dyDescent="0.25">
      <c r="A64" s="398" t="s">
        <v>77</v>
      </c>
      <c r="B64" s="399"/>
      <c r="C64" s="400"/>
    </row>
    <row r="67" spans="1:3" ht="15" customHeight="1" x14ac:dyDescent="0.25">
      <c r="A67" s="23" t="s">
        <v>308</v>
      </c>
      <c r="B67" s="22"/>
      <c r="C67" s="22"/>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W742739"/>
  <sheetViews>
    <sheetView topLeftCell="F15" zoomScale="70" zoomScaleNormal="70" workbookViewId="0">
      <selection activeCell="T26" sqref="T26"/>
    </sheetView>
  </sheetViews>
  <sheetFormatPr baseColWidth="10" defaultRowHeight="15" x14ac:dyDescent="0.25"/>
  <cols>
    <col min="1" max="1" width="7.42578125" customWidth="1"/>
    <col min="2" max="2" width="15.85546875" customWidth="1"/>
    <col min="3" max="3" width="32.140625" customWidth="1"/>
    <col min="4" max="4" width="36.7109375" customWidth="1"/>
    <col min="5" max="5" width="6.7109375" customWidth="1"/>
    <col min="6" max="6" width="5" customWidth="1"/>
    <col min="7" max="7" width="13.42578125" customWidth="1"/>
    <col min="8" max="8" width="16.5703125" customWidth="1"/>
    <col min="9" max="9" width="15.5703125" customWidth="1"/>
    <col min="10" max="10" width="18.85546875" customWidth="1"/>
    <col min="11" max="11" width="19.140625" customWidth="1"/>
    <col min="12" max="12" width="19.5703125" customWidth="1"/>
    <col min="13" max="13" width="9.42578125" customWidth="1"/>
    <col min="14" max="14" width="4.42578125" customWidth="1"/>
    <col min="15" max="15" width="14.140625" customWidth="1"/>
    <col min="16" max="16" width="21.7109375" customWidth="1"/>
    <col min="17" max="17" width="18.85546875" customWidth="1"/>
    <col min="18" max="18" width="19.5703125" customWidth="1"/>
    <col min="19" max="19" width="9.7109375" customWidth="1"/>
    <col min="20" max="20" width="18.7109375" customWidth="1"/>
    <col min="21" max="21" width="11.85546875" customWidth="1"/>
    <col min="22" max="22" width="15.5703125" customWidth="1"/>
    <col min="23" max="24" width="16.28515625" customWidth="1"/>
    <col min="25" max="25" width="17.140625" customWidth="1"/>
    <col min="26" max="26" width="20.85546875" customWidth="1"/>
    <col min="27" max="27" width="21.28515625" customWidth="1"/>
    <col min="28" max="28" width="24.42578125" customWidth="1"/>
    <col min="29" max="29" width="23.42578125" customWidth="1"/>
    <col min="30" max="30" width="24.85546875" customWidth="1"/>
    <col min="31" max="31" width="24.7109375" customWidth="1"/>
    <col min="32" max="32" width="22.42578125" customWidth="1"/>
    <col min="33" max="33" width="21" customWidth="1"/>
    <col min="34" max="34" width="22.85546875" customWidth="1"/>
    <col min="35" max="35" width="24.42578125" customWidth="1"/>
    <col min="36" max="36" width="25.85546875" customWidth="1"/>
    <col min="37" max="37" width="22" customWidth="1"/>
    <col min="38" max="38" width="22.85546875" customWidth="1"/>
    <col min="39" max="39" width="18.140625" customWidth="1"/>
    <col min="40" max="40" width="17.28515625" customWidth="1"/>
    <col min="41" max="41" width="17.7109375" customWidth="1"/>
    <col min="42" max="42" width="16.5703125" customWidth="1"/>
    <col min="43" max="43" width="12.42578125" customWidth="1"/>
    <col min="44" max="44" width="11.42578125" customWidth="1"/>
    <col min="45" max="49" width="11.85546875" customWidth="1"/>
    <col min="50" max="50" width="12.28515625" customWidth="1"/>
  </cols>
  <sheetData>
    <row r="1" spans="1:49" ht="28.5" customHeight="1" thickBot="1" x14ac:dyDescent="0.3">
      <c r="A1" s="429" t="s">
        <v>370</v>
      </c>
      <c r="B1" s="429"/>
      <c r="C1" s="429"/>
      <c r="D1" s="429"/>
      <c r="E1" s="429"/>
      <c r="T1" s="411" t="s">
        <v>219</v>
      </c>
      <c r="U1" s="411"/>
      <c r="W1" s="365"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416" t="s">
        <v>78</v>
      </c>
      <c r="C2" s="417"/>
      <c r="D2" s="417"/>
      <c r="E2" s="417"/>
      <c r="F2" s="417"/>
      <c r="G2" s="417"/>
      <c r="H2" s="417"/>
      <c r="I2" s="417"/>
      <c r="J2" s="417"/>
      <c r="K2" s="417"/>
      <c r="L2" s="417"/>
      <c r="M2" s="417"/>
      <c r="N2" s="417"/>
      <c r="O2" s="417"/>
      <c r="P2" s="417"/>
      <c r="Q2" s="417"/>
      <c r="R2" s="418"/>
      <c r="S2" s="58"/>
      <c r="T2" s="27" t="s">
        <v>215</v>
      </c>
      <c r="U2" s="27" t="s">
        <v>138</v>
      </c>
      <c r="W2" s="365"/>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419" t="s">
        <v>79</v>
      </c>
      <c r="C3" s="419"/>
      <c r="D3" s="419"/>
      <c r="E3" s="419"/>
      <c r="F3" s="419"/>
      <c r="G3" s="419"/>
      <c r="H3" s="419"/>
      <c r="I3" s="419"/>
      <c r="J3" s="419"/>
      <c r="K3" s="419"/>
      <c r="L3" s="419"/>
      <c r="M3" s="419"/>
      <c r="N3" s="419"/>
      <c r="O3" s="419"/>
      <c r="P3" s="419"/>
      <c r="Q3" s="419"/>
      <c r="R3" s="419"/>
      <c r="S3" s="61"/>
      <c r="T3" s="25" t="s">
        <v>208</v>
      </c>
      <c r="U3" s="25" t="s">
        <v>210</v>
      </c>
      <c r="W3" s="365"/>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365"/>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420" t="s">
        <v>272</v>
      </c>
      <c r="C5" s="421"/>
      <c r="D5" s="422"/>
      <c r="G5" s="11"/>
      <c r="H5" s="423" t="s">
        <v>336</v>
      </c>
      <c r="I5" s="424"/>
      <c r="J5" s="424"/>
      <c r="K5" s="424"/>
      <c r="L5" s="425"/>
      <c r="O5" s="11"/>
      <c r="P5" s="423" t="s">
        <v>337</v>
      </c>
      <c r="Q5" s="424"/>
      <c r="R5" s="425"/>
      <c r="T5" s="25" t="s">
        <v>206</v>
      </c>
      <c r="U5" s="25" t="s">
        <v>212</v>
      </c>
      <c r="W5" s="365"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426" t="s">
        <v>143</v>
      </c>
      <c r="G6" s="90" t="s">
        <v>148</v>
      </c>
      <c r="H6" s="13" t="s">
        <v>292</v>
      </c>
      <c r="I6" s="13" t="s">
        <v>292</v>
      </c>
      <c r="J6" s="14" t="s">
        <v>295</v>
      </c>
      <c r="K6" s="14" t="s">
        <v>295</v>
      </c>
      <c r="L6" s="14" t="s">
        <v>295</v>
      </c>
      <c r="N6" s="426" t="s">
        <v>143</v>
      </c>
      <c r="O6" s="90" t="s">
        <v>148</v>
      </c>
      <c r="P6" s="88" t="s">
        <v>293</v>
      </c>
      <c r="Q6" s="13" t="s">
        <v>292</v>
      </c>
      <c r="R6" s="14" t="s">
        <v>295</v>
      </c>
      <c r="T6" s="25" t="s">
        <v>205</v>
      </c>
      <c r="U6" s="25" t="s">
        <v>213</v>
      </c>
      <c r="W6" s="365"/>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427"/>
      <c r="G7" s="90" t="s">
        <v>147</v>
      </c>
      <c r="H7" s="59" t="s">
        <v>293</v>
      </c>
      <c r="I7" s="13" t="s">
        <v>292</v>
      </c>
      <c r="J7" s="13" t="s">
        <v>292</v>
      </c>
      <c r="K7" s="14" t="s">
        <v>295</v>
      </c>
      <c r="L7" s="14" t="s">
        <v>295</v>
      </c>
      <c r="M7" s="41"/>
      <c r="N7" s="427"/>
      <c r="O7" s="90" t="s">
        <v>147</v>
      </c>
      <c r="P7" s="59" t="s">
        <v>293</v>
      </c>
      <c r="Q7" s="13" t="s">
        <v>292</v>
      </c>
      <c r="R7" s="14" t="s">
        <v>295</v>
      </c>
      <c r="S7" s="62"/>
      <c r="T7" s="25" t="s">
        <v>209</v>
      </c>
      <c r="U7" s="25" t="s">
        <v>214</v>
      </c>
      <c r="W7" s="365"/>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427"/>
      <c r="G8" s="90" t="s">
        <v>146</v>
      </c>
      <c r="H8" s="67" t="s">
        <v>294</v>
      </c>
      <c r="I8" s="59" t="s">
        <v>293</v>
      </c>
      <c r="J8" s="13" t="s">
        <v>292</v>
      </c>
      <c r="K8" s="14" t="s">
        <v>295</v>
      </c>
      <c r="L8" s="14" t="s">
        <v>295</v>
      </c>
      <c r="N8" s="427"/>
      <c r="O8" s="90" t="s">
        <v>146</v>
      </c>
      <c r="P8" s="59" t="s">
        <v>293</v>
      </c>
      <c r="Q8" s="13" t="s">
        <v>292</v>
      </c>
      <c r="R8" s="14" t="s">
        <v>295</v>
      </c>
      <c r="S8" s="63"/>
      <c r="T8" s="25" t="s">
        <v>218</v>
      </c>
      <c r="U8" s="25" t="s">
        <v>218</v>
      </c>
      <c r="W8" s="365"/>
      <c r="X8" s="95" t="s">
        <v>365</v>
      </c>
      <c r="Y8" s="33" t="s">
        <v>346</v>
      </c>
      <c r="Z8" s="96" t="s">
        <v>347</v>
      </c>
      <c r="AA8" s="28" t="s">
        <v>357</v>
      </c>
      <c r="AB8" s="33" t="s">
        <v>346</v>
      </c>
      <c r="AC8" s="96" t="s">
        <v>347</v>
      </c>
      <c r="AD8" s="28" t="s">
        <v>357</v>
      </c>
      <c r="AE8" s="96"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427"/>
      <c r="G9" s="90" t="s">
        <v>145</v>
      </c>
      <c r="H9" s="67" t="s">
        <v>294</v>
      </c>
      <c r="I9" s="67" t="s">
        <v>294</v>
      </c>
      <c r="J9" s="59" t="s">
        <v>293</v>
      </c>
      <c r="K9" s="13" t="s">
        <v>292</v>
      </c>
      <c r="L9" s="14" t="s">
        <v>295</v>
      </c>
      <c r="N9" s="427"/>
      <c r="O9" s="90" t="s">
        <v>145</v>
      </c>
      <c r="P9" s="67" t="s">
        <v>294</v>
      </c>
      <c r="Q9" s="59" t="s">
        <v>293</v>
      </c>
      <c r="R9" s="13" t="s">
        <v>292</v>
      </c>
      <c r="S9" s="63"/>
      <c r="U9" s="24"/>
    </row>
    <row r="10" spans="1:49" ht="24.75" thickBot="1" x14ac:dyDescent="0.3">
      <c r="B10" s="5" t="s">
        <v>205</v>
      </c>
      <c r="C10" s="1" t="s">
        <v>91</v>
      </c>
      <c r="D10" s="1" t="s">
        <v>92</v>
      </c>
      <c r="F10" s="428"/>
      <c r="G10" s="90" t="s">
        <v>144</v>
      </c>
      <c r="H10" s="67" t="s">
        <v>294</v>
      </c>
      <c r="I10" s="67" t="s">
        <v>294</v>
      </c>
      <c r="J10" s="59" t="s">
        <v>293</v>
      </c>
      <c r="K10" s="13" t="s">
        <v>292</v>
      </c>
      <c r="L10" s="13" t="s">
        <v>292</v>
      </c>
      <c r="N10" s="428"/>
      <c r="O10" s="90" t="s">
        <v>144</v>
      </c>
      <c r="P10" s="67" t="s">
        <v>294</v>
      </c>
      <c r="Q10" s="67" t="s">
        <v>294</v>
      </c>
      <c r="R10" s="59" t="s">
        <v>293</v>
      </c>
      <c r="S10" s="63"/>
      <c r="T10" s="412" t="s">
        <v>220</v>
      </c>
      <c r="U10" s="412"/>
      <c r="W10" s="365"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365"/>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413" t="s">
        <v>138</v>
      </c>
      <c r="I12" s="414"/>
      <c r="J12" s="414"/>
      <c r="K12" s="414"/>
      <c r="L12" s="415"/>
      <c r="N12" s="42"/>
      <c r="O12" s="42"/>
      <c r="P12" s="413" t="s">
        <v>138</v>
      </c>
      <c r="Q12" s="414"/>
      <c r="R12" s="415"/>
      <c r="S12" s="63"/>
      <c r="T12" s="25" t="s">
        <v>208</v>
      </c>
      <c r="U12" s="25" t="s">
        <v>221</v>
      </c>
      <c r="W12" s="365"/>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365"/>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420" t="s">
        <v>273</v>
      </c>
      <c r="C14" s="421"/>
      <c r="D14" s="422"/>
      <c r="I14" s="11"/>
      <c r="J14" s="423" t="s">
        <v>348</v>
      </c>
      <c r="K14" s="424"/>
      <c r="L14" s="425"/>
      <c r="M14" s="42"/>
      <c r="P14" s="444" t="s">
        <v>394</v>
      </c>
      <c r="Q14" s="445"/>
      <c r="R14" s="446"/>
      <c r="S14" s="39"/>
      <c r="T14" s="25" t="s">
        <v>206</v>
      </c>
      <c r="U14" s="25" t="s">
        <v>223</v>
      </c>
    </row>
    <row r="15" spans="1:49" ht="63" customHeight="1" x14ac:dyDescent="0.25">
      <c r="B15" s="4" t="s">
        <v>82</v>
      </c>
      <c r="C15" s="6" t="s">
        <v>95</v>
      </c>
      <c r="D15" s="6" t="s">
        <v>96</v>
      </c>
      <c r="H15" s="426" t="s">
        <v>143</v>
      </c>
      <c r="I15" s="94" t="s">
        <v>353</v>
      </c>
      <c r="J15" s="59" t="s">
        <v>347</v>
      </c>
      <c r="K15" s="13" t="s">
        <v>357</v>
      </c>
      <c r="L15" s="92" t="s">
        <v>358</v>
      </c>
      <c r="M15" s="39"/>
      <c r="N15" s="39"/>
      <c r="O15" s="39"/>
      <c r="P15" s="447"/>
      <c r="Q15" s="448"/>
      <c r="R15" s="449"/>
      <c r="S15" s="39"/>
      <c r="T15" s="25" t="s">
        <v>205</v>
      </c>
      <c r="U15" s="25" t="s">
        <v>218</v>
      </c>
    </row>
    <row r="16" spans="1:49" ht="64.5" customHeight="1" thickBot="1" x14ac:dyDescent="0.3">
      <c r="B16" s="433" t="s">
        <v>210</v>
      </c>
      <c r="C16" s="1" t="s">
        <v>97</v>
      </c>
      <c r="D16" s="78" t="s">
        <v>107</v>
      </c>
      <c r="H16" s="427"/>
      <c r="I16" s="90" t="s">
        <v>352</v>
      </c>
      <c r="J16" s="81" t="s">
        <v>346</v>
      </c>
      <c r="K16" s="59" t="s">
        <v>347</v>
      </c>
      <c r="L16" s="13" t="s">
        <v>357</v>
      </c>
      <c r="O16" s="11"/>
      <c r="P16" s="450"/>
      <c r="Q16" s="451"/>
      <c r="R16" s="452"/>
      <c r="S16" s="41"/>
      <c r="T16" s="25" t="s">
        <v>209</v>
      </c>
      <c r="U16" s="31"/>
      <c r="W16" s="40" t="s">
        <v>240</v>
      </c>
      <c r="X16" s="40" t="s">
        <v>241</v>
      </c>
      <c r="Z16" s="79" t="s">
        <v>366</v>
      </c>
      <c r="AA16" s="79" t="s">
        <v>367</v>
      </c>
    </row>
    <row r="17" spans="2:49" ht="63.75" customHeight="1" thickBot="1" x14ac:dyDescent="0.3">
      <c r="B17" s="434"/>
      <c r="C17" s="1" t="s">
        <v>98</v>
      </c>
      <c r="D17" s="461" t="s">
        <v>101</v>
      </c>
      <c r="H17" s="428"/>
      <c r="I17" s="90" t="s">
        <v>351</v>
      </c>
      <c r="J17" s="81" t="s">
        <v>346</v>
      </c>
      <c r="K17" s="59" t="s">
        <v>347</v>
      </c>
      <c r="L17" s="13" t="s">
        <v>357</v>
      </c>
      <c r="N17" s="71"/>
      <c r="O17" s="64"/>
      <c r="P17" s="17" t="s">
        <v>313</v>
      </c>
      <c r="Q17" s="432" t="s">
        <v>314</v>
      </c>
      <c r="R17" s="432"/>
      <c r="S17" s="63"/>
      <c r="T17" s="25" t="s">
        <v>218</v>
      </c>
      <c r="U17" s="31"/>
      <c r="W17" s="32" t="s">
        <v>243</v>
      </c>
      <c r="X17" s="32">
        <v>5</v>
      </c>
      <c r="Z17" s="8" t="s">
        <v>322</v>
      </c>
      <c r="AA17" s="8" t="s">
        <v>368</v>
      </c>
    </row>
    <row r="18" spans="2:49" ht="51" customHeight="1" thickBot="1" x14ac:dyDescent="0.3">
      <c r="B18" s="434"/>
      <c r="C18" s="1" t="s">
        <v>99</v>
      </c>
      <c r="D18" s="462"/>
      <c r="H18" s="71"/>
      <c r="I18" s="64"/>
      <c r="J18" s="93" t="s">
        <v>354</v>
      </c>
      <c r="K18" s="12" t="s">
        <v>355</v>
      </c>
      <c r="L18" s="12" t="s">
        <v>356</v>
      </c>
      <c r="N18" s="71"/>
      <c r="O18" s="64"/>
      <c r="P18" s="6" t="s">
        <v>311</v>
      </c>
      <c r="Q18" s="396" t="s">
        <v>316</v>
      </c>
      <c r="R18" s="396"/>
      <c r="S18" s="63"/>
      <c r="W18" s="32" t="s">
        <v>245</v>
      </c>
      <c r="X18" s="32">
        <v>10</v>
      </c>
      <c r="Z18" s="8" t="s">
        <v>321</v>
      </c>
      <c r="AA18" s="8" t="s">
        <v>369</v>
      </c>
    </row>
    <row r="19" spans="2:49" ht="67.5" customHeight="1" thickBot="1" x14ac:dyDescent="0.3">
      <c r="B19" s="435"/>
      <c r="C19" s="1" t="s">
        <v>100</v>
      </c>
      <c r="D19" s="78" t="s">
        <v>106</v>
      </c>
      <c r="H19" s="71"/>
      <c r="I19" s="64"/>
      <c r="J19" s="413" t="s">
        <v>138</v>
      </c>
      <c r="K19" s="414"/>
      <c r="L19" s="415"/>
      <c r="N19" s="71"/>
      <c r="O19" s="64"/>
      <c r="P19" s="6" t="s">
        <v>312</v>
      </c>
      <c r="Q19" s="396" t="s">
        <v>315</v>
      </c>
      <c r="R19" s="396"/>
      <c r="S19" s="63"/>
      <c r="T19" s="409" t="s">
        <v>345</v>
      </c>
      <c r="U19" s="410"/>
      <c r="W19" s="32" t="s">
        <v>247</v>
      </c>
      <c r="X19" s="32">
        <v>20</v>
      </c>
      <c r="Z19" s="8" t="s">
        <v>320</v>
      </c>
      <c r="AA19" s="25" t="s">
        <v>318</v>
      </c>
    </row>
    <row r="20" spans="2:49" ht="36.75" customHeight="1" x14ac:dyDescent="0.25">
      <c r="B20" s="433" t="s">
        <v>211</v>
      </c>
      <c r="C20" s="1" t="s">
        <v>102</v>
      </c>
      <c r="D20" s="78" t="s">
        <v>108</v>
      </c>
      <c r="H20" s="9"/>
      <c r="I20" s="10"/>
      <c r="N20" s="71"/>
      <c r="O20" s="64"/>
      <c r="P20" s="6" t="s">
        <v>310</v>
      </c>
      <c r="Q20" s="396" t="s">
        <v>317</v>
      </c>
      <c r="R20" s="396"/>
      <c r="S20" s="63"/>
      <c r="T20" s="27" t="s">
        <v>215</v>
      </c>
      <c r="U20" s="27" t="s">
        <v>138</v>
      </c>
      <c r="Z20" s="8" t="s">
        <v>319</v>
      </c>
      <c r="AA20" s="99"/>
    </row>
    <row r="21" spans="2:49" ht="69.75" customHeight="1" thickBot="1" x14ac:dyDescent="0.3">
      <c r="B21" s="434"/>
      <c r="C21" s="1" t="s">
        <v>103</v>
      </c>
      <c r="D21" s="461" t="s">
        <v>109</v>
      </c>
      <c r="F21" s="456" t="s">
        <v>224</v>
      </c>
      <c r="G21" s="457"/>
      <c r="H21" s="457"/>
      <c r="I21" s="458"/>
      <c r="J21" s="91" t="s">
        <v>239</v>
      </c>
      <c r="K21" s="91"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434"/>
      <c r="C22" s="1" t="s">
        <v>104</v>
      </c>
      <c r="D22" s="462"/>
      <c r="F22" s="463" t="s">
        <v>267</v>
      </c>
      <c r="G22" s="464"/>
      <c r="H22" s="464"/>
      <c r="I22" s="465"/>
      <c r="J22" s="19" t="s">
        <v>242</v>
      </c>
      <c r="K22" s="19" t="s">
        <v>243</v>
      </c>
      <c r="L22" s="19">
        <v>5</v>
      </c>
      <c r="N22" s="9"/>
      <c r="O22" s="10"/>
      <c r="P22" s="453" t="s">
        <v>393</v>
      </c>
      <c r="Q22" s="454"/>
      <c r="R22" s="455"/>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435"/>
      <c r="C23" s="1" t="s">
        <v>105</v>
      </c>
      <c r="D23" s="78" t="s">
        <v>110</v>
      </c>
      <c r="F23" s="436" t="s">
        <v>252</v>
      </c>
      <c r="G23" s="437"/>
      <c r="H23" s="437"/>
      <c r="I23" s="438"/>
      <c r="J23" s="19" t="s">
        <v>244</v>
      </c>
      <c r="K23" s="19" t="s">
        <v>245</v>
      </c>
      <c r="L23" s="19">
        <v>10</v>
      </c>
      <c r="P23" s="6" t="s">
        <v>349</v>
      </c>
      <c r="Q23" s="459"/>
      <c r="R23" s="460"/>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433" t="s">
        <v>212</v>
      </c>
      <c r="C24" s="1" t="s">
        <v>111</v>
      </c>
      <c r="D24" s="78" t="s">
        <v>114</v>
      </c>
      <c r="F24" s="436" t="s">
        <v>249</v>
      </c>
      <c r="G24" s="437"/>
      <c r="H24" s="437"/>
      <c r="I24" s="438"/>
      <c r="J24" s="19" t="s">
        <v>246</v>
      </c>
      <c r="K24" s="19" t="s">
        <v>247</v>
      </c>
      <c r="L24" s="19">
        <v>20</v>
      </c>
      <c r="P24" s="6" t="s">
        <v>350</v>
      </c>
      <c r="Q24" s="442"/>
      <c r="R24" s="443"/>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434"/>
      <c r="C25" s="1" t="s">
        <v>112</v>
      </c>
      <c r="D25" s="78" t="s">
        <v>115</v>
      </c>
      <c r="F25" s="436" t="s">
        <v>250</v>
      </c>
      <c r="G25" s="437"/>
      <c r="H25" s="437"/>
      <c r="I25" s="438"/>
      <c r="T25" s="24"/>
      <c r="U25" s="24"/>
    </row>
    <row r="26" spans="2:49" ht="80.25" customHeight="1" x14ac:dyDescent="0.25">
      <c r="B26" s="434"/>
      <c r="C26" s="1" t="s">
        <v>113</v>
      </c>
      <c r="D26" s="78" t="s">
        <v>116</v>
      </c>
      <c r="F26" s="436" t="s">
        <v>251</v>
      </c>
      <c r="G26" s="437"/>
      <c r="H26" s="437"/>
      <c r="I26" s="438"/>
      <c r="P26" s="64"/>
      <c r="Q26" s="98"/>
      <c r="R26" s="98"/>
      <c r="T26" s="26" t="s">
        <v>376</v>
      </c>
      <c r="U26" s="24"/>
    </row>
    <row r="27" spans="2:49" ht="33" customHeight="1" x14ac:dyDescent="0.25">
      <c r="B27" s="434"/>
      <c r="C27" s="431" t="s">
        <v>105</v>
      </c>
      <c r="D27" s="78" t="s">
        <v>117</v>
      </c>
      <c r="F27" s="436" t="s">
        <v>253</v>
      </c>
      <c r="G27" s="437"/>
      <c r="H27" s="437"/>
      <c r="I27" s="438"/>
      <c r="T27" s="24"/>
      <c r="U27" s="24"/>
    </row>
    <row r="28" spans="2:49" ht="52.5" customHeight="1" x14ac:dyDescent="0.25">
      <c r="B28" s="434"/>
      <c r="C28" s="466"/>
      <c r="D28" s="78" t="s">
        <v>118</v>
      </c>
      <c r="F28" s="436" t="s">
        <v>254</v>
      </c>
      <c r="G28" s="437"/>
      <c r="H28" s="437"/>
      <c r="I28" s="438"/>
      <c r="T28" s="24"/>
      <c r="U28" s="24"/>
    </row>
    <row r="29" spans="2:49" ht="30.75" customHeight="1" x14ac:dyDescent="0.25">
      <c r="B29" s="435"/>
      <c r="C29" s="432"/>
      <c r="D29" s="78" t="s">
        <v>119</v>
      </c>
      <c r="F29" s="436" t="s">
        <v>255</v>
      </c>
      <c r="G29" s="437"/>
      <c r="H29" s="437"/>
      <c r="I29" s="438"/>
    </row>
    <row r="30" spans="2:49" ht="51.75" customHeight="1" x14ac:dyDescent="0.25">
      <c r="B30" s="433" t="s">
        <v>213</v>
      </c>
      <c r="C30" s="1" t="s">
        <v>120</v>
      </c>
      <c r="D30" s="78" t="s">
        <v>124</v>
      </c>
      <c r="F30" s="436" t="s">
        <v>256</v>
      </c>
      <c r="G30" s="437"/>
      <c r="H30" s="437"/>
      <c r="I30" s="438"/>
    </row>
    <row r="31" spans="2:49" ht="39" customHeight="1" x14ac:dyDescent="0.25">
      <c r="B31" s="434"/>
      <c r="C31" s="1" t="s">
        <v>121</v>
      </c>
      <c r="D31" s="78" t="s">
        <v>125</v>
      </c>
      <c r="F31" s="436" t="s">
        <v>257</v>
      </c>
      <c r="G31" s="437"/>
      <c r="H31" s="437"/>
      <c r="I31" s="438"/>
    </row>
    <row r="32" spans="2:49" ht="51" customHeight="1" x14ac:dyDescent="0.25">
      <c r="B32" s="434"/>
      <c r="C32" s="1" t="s">
        <v>122</v>
      </c>
      <c r="D32" s="78" t="s">
        <v>126</v>
      </c>
      <c r="F32" s="436" t="s">
        <v>258</v>
      </c>
      <c r="G32" s="437"/>
      <c r="H32" s="437"/>
      <c r="I32" s="438"/>
    </row>
    <row r="33" spans="2:9" ht="40.5" customHeight="1" x14ac:dyDescent="0.25">
      <c r="B33" s="434"/>
      <c r="C33" s="431" t="s">
        <v>123</v>
      </c>
      <c r="D33" s="78" t="s">
        <v>127</v>
      </c>
      <c r="F33" s="436" t="s">
        <v>259</v>
      </c>
      <c r="G33" s="437"/>
      <c r="H33" s="437"/>
      <c r="I33" s="438"/>
    </row>
    <row r="34" spans="2:9" ht="48" customHeight="1" x14ac:dyDescent="0.25">
      <c r="B34" s="435"/>
      <c r="C34" s="432"/>
      <c r="D34" s="78" t="s">
        <v>128</v>
      </c>
      <c r="F34" s="436" t="s">
        <v>260</v>
      </c>
      <c r="G34" s="437"/>
      <c r="H34" s="437"/>
      <c r="I34" s="438"/>
    </row>
    <row r="35" spans="2:9" ht="35.25" customHeight="1" x14ac:dyDescent="0.25">
      <c r="B35" s="433" t="s">
        <v>214</v>
      </c>
      <c r="C35" s="1" t="s">
        <v>132</v>
      </c>
      <c r="D35" s="78" t="s">
        <v>129</v>
      </c>
      <c r="F35" s="436" t="s">
        <v>261</v>
      </c>
      <c r="G35" s="437"/>
      <c r="H35" s="437"/>
      <c r="I35" s="438"/>
    </row>
    <row r="36" spans="2:9" ht="30.75" customHeight="1" x14ac:dyDescent="0.25">
      <c r="B36" s="434"/>
      <c r="C36" s="1" t="s">
        <v>133</v>
      </c>
      <c r="D36" s="78" t="s">
        <v>130</v>
      </c>
      <c r="F36" s="436" t="s">
        <v>262</v>
      </c>
      <c r="G36" s="437"/>
      <c r="H36" s="437"/>
      <c r="I36" s="438"/>
    </row>
    <row r="37" spans="2:9" ht="50.25" customHeight="1" x14ac:dyDescent="0.25">
      <c r="B37" s="434"/>
      <c r="C37" s="1" t="s">
        <v>134</v>
      </c>
      <c r="D37" s="78" t="s">
        <v>131</v>
      </c>
      <c r="F37" s="436" t="s">
        <v>263</v>
      </c>
      <c r="G37" s="437"/>
      <c r="H37" s="437"/>
      <c r="I37" s="438"/>
    </row>
    <row r="38" spans="2:9" ht="39" customHeight="1" x14ac:dyDescent="0.25">
      <c r="B38" s="434"/>
      <c r="C38" s="431" t="s">
        <v>135</v>
      </c>
      <c r="D38" s="78" t="s">
        <v>136</v>
      </c>
      <c r="F38" s="436" t="s">
        <v>264</v>
      </c>
      <c r="G38" s="437"/>
      <c r="H38" s="437"/>
      <c r="I38" s="438"/>
    </row>
    <row r="39" spans="2:9" ht="39.75" customHeight="1" x14ac:dyDescent="0.25">
      <c r="B39" s="435"/>
      <c r="C39" s="432"/>
      <c r="D39" s="78" t="s">
        <v>137</v>
      </c>
      <c r="F39" s="436" t="s">
        <v>265</v>
      </c>
      <c r="G39" s="437"/>
      <c r="H39" s="437"/>
      <c r="I39" s="438"/>
    </row>
    <row r="40" spans="2:9" ht="15" customHeight="1" x14ac:dyDescent="0.25">
      <c r="F40" s="439" t="s">
        <v>266</v>
      </c>
      <c r="G40" s="440"/>
      <c r="H40" s="440"/>
      <c r="I40" s="441"/>
    </row>
    <row r="41" spans="2:9" ht="22.5" customHeight="1" x14ac:dyDescent="0.25">
      <c r="B41" s="430" t="s">
        <v>307</v>
      </c>
      <c r="C41" s="430"/>
      <c r="D41" s="430"/>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topLeftCell="E1" zoomScale="80" zoomScaleNormal="80" workbookViewId="0">
      <selection activeCell="M5" sqref="M5"/>
    </sheetView>
  </sheetViews>
  <sheetFormatPr baseColWidth="10" defaultRowHeight="15" x14ac:dyDescent="0.25"/>
  <cols>
    <col min="1" max="1" width="19.28515625" customWidth="1"/>
    <col min="5" max="5" width="5.85546875" customWidth="1"/>
    <col min="6" max="6" width="38.42578125" customWidth="1"/>
    <col min="7" max="7" width="6.140625" customWidth="1"/>
    <col min="8" max="8" width="6" customWidth="1"/>
    <col min="9" max="9" width="6.28515625" customWidth="1"/>
    <col min="10" max="10" width="16.28515625" customWidth="1"/>
    <col min="11" max="11" width="18" customWidth="1"/>
    <col min="13" max="13" width="23" customWidth="1"/>
  </cols>
  <sheetData>
    <row r="1" spans="1:13" ht="27" customHeight="1" thickBot="1" x14ac:dyDescent="0.3">
      <c r="A1" s="403" t="s">
        <v>370</v>
      </c>
      <c r="B1" s="403"/>
      <c r="C1" s="403"/>
      <c r="D1" s="403"/>
      <c r="E1" s="403"/>
      <c r="F1" s="403"/>
    </row>
    <row r="2" spans="1:13" ht="21" customHeight="1" x14ac:dyDescent="0.25">
      <c r="A2" s="471" t="s">
        <v>149</v>
      </c>
      <c r="B2" s="472"/>
      <c r="C2" s="472"/>
      <c r="D2" s="472"/>
      <c r="E2" s="472"/>
      <c r="F2" s="472"/>
      <c r="G2" s="472"/>
      <c r="H2" s="472"/>
      <c r="I2" s="472"/>
      <c r="J2" s="472"/>
      <c r="K2" s="473"/>
      <c r="M2" s="4" t="s">
        <v>150</v>
      </c>
    </row>
    <row r="3" spans="1:13" ht="15" customHeight="1" x14ac:dyDescent="0.25">
      <c r="A3" s="366" t="s">
        <v>274</v>
      </c>
      <c r="B3" s="366"/>
      <c r="C3" s="366"/>
      <c r="D3" s="366"/>
      <c r="E3" s="366"/>
      <c r="F3" s="366"/>
      <c r="G3" s="366"/>
      <c r="H3" s="366"/>
      <c r="I3" s="366"/>
      <c r="J3" s="366"/>
      <c r="K3" s="366"/>
      <c r="M3" s="18" t="s">
        <v>225</v>
      </c>
    </row>
    <row r="4" spans="1:13" ht="18" customHeight="1" x14ac:dyDescent="0.25">
      <c r="A4" s="366"/>
      <c r="B4" s="366"/>
      <c r="C4" s="366"/>
      <c r="D4" s="366"/>
      <c r="E4" s="366"/>
      <c r="F4" s="366"/>
      <c r="G4" s="366"/>
      <c r="H4" s="366"/>
      <c r="I4" s="366"/>
      <c r="J4" s="366"/>
      <c r="K4" s="366"/>
      <c r="M4" s="18" t="s">
        <v>226</v>
      </c>
    </row>
    <row r="5" spans="1:13" x14ac:dyDescent="0.25">
      <c r="M5" s="18" t="s">
        <v>218</v>
      </c>
    </row>
    <row r="6" spans="1:13" ht="15.75" thickBot="1" x14ac:dyDescent="0.3"/>
    <row r="7" spans="1:13" ht="27" customHeight="1" thickBot="1" x14ac:dyDescent="0.3">
      <c r="A7" s="476" t="s">
        <v>181</v>
      </c>
      <c r="B7" s="477"/>
      <c r="C7" s="477"/>
      <c r="D7" s="478"/>
      <c r="E7" s="11"/>
      <c r="F7" s="467" t="s">
        <v>182</v>
      </c>
      <c r="G7" s="470"/>
      <c r="H7" s="468"/>
      <c r="I7" s="11"/>
      <c r="J7" s="467" t="s">
        <v>183</v>
      </c>
      <c r="K7" s="468"/>
    </row>
    <row r="8" spans="1:13" ht="24" x14ac:dyDescent="0.25">
      <c r="A8" s="474" t="s">
        <v>173</v>
      </c>
      <c r="B8" s="475" t="s">
        <v>269</v>
      </c>
      <c r="C8" s="475"/>
      <c r="D8" s="475"/>
      <c r="E8" s="15"/>
      <c r="F8" s="7" t="s">
        <v>177</v>
      </c>
      <c r="G8" s="7" t="s">
        <v>178</v>
      </c>
      <c r="H8" s="7" t="s">
        <v>179</v>
      </c>
      <c r="I8" s="15"/>
      <c r="J8" s="16" t="s">
        <v>184</v>
      </c>
      <c r="K8" s="17" t="s">
        <v>185</v>
      </c>
    </row>
    <row r="9" spans="1:13" ht="31.5" customHeight="1" x14ac:dyDescent="0.25">
      <c r="A9" s="395"/>
      <c r="B9" s="439" t="s">
        <v>152</v>
      </c>
      <c r="C9" s="440"/>
      <c r="D9" s="441"/>
      <c r="E9" s="15"/>
      <c r="F9" s="8" t="s">
        <v>228</v>
      </c>
      <c r="G9" s="18">
        <v>15</v>
      </c>
      <c r="H9" s="19">
        <v>0</v>
      </c>
      <c r="I9" s="15"/>
      <c r="J9" s="20" t="s">
        <v>186</v>
      </c>
      <c r="K9" s="19">
        <v>0</v>
      </c>
    </row>
    <row r="10" spans="1:13" ht="31.5" customHeight="1" x14ac:dyDescent="0.25">
      <c r="A10" s="395"/>
      <c r="B10" s="469" t="s">
        <v>153</v>
      </c>
      <c r="C10" s="469"/>
      <c r="D10" s="469"/>
      <c r="E10" s="15"/>
      <c r="F10" s="8" t="s">
        <v>229</v>
      </c>
      <c r="G10" s="19">
        <v>5</v>
      </c>
      <c r="H10" s="19">
        <v>0</v>
      </c>
      <c r="I10" s="15"/>
      <c r="J10" s="20" t="s">
        <v>187</v>
      </c>
      <c r="K10" s="19">
        <v>1</v>
      </c>
    </row>
    <row r="11" spans="1:13" x14ac:dyDescent="0.25">
      <c r="A11" s="395"/>
      <c r="B11" s="469" t="s">
        <v>154</v>
      </c>
      <c r="C11" s="469"/>
      <c r="D11" s="469"/>
      <c r="E11" s="15"/>
      <c r="F11" s="21" t="s">
        <v>230</v>
      </c>
      <c r="G11" s="19">
        <v>15</v>
      </c>
      <c r="H11" s="19">
        <v>0</v>
      </c>
      <c r="I11" s="15"/>
      <c r="J11" s="20" t="s">
        <v>188</v>
      </c>
      <c r="K11" s="19">
        <v>2</v>
      </c>
    </row>
    <row r="12" spans="1:13" ht="15" customHeight="1" x14ac:dyDescent="0.25">
      <c r="A12" s="395"/>
      <c r="B12" s="469" t="s">
        <v>155</v>
      </c>
      <c r="C12" s="469"/>
      <c r="D12" s="469"/>
      <c r="E12" s="15"/>
      <c r="F12" s="8" t="s">
        <v>231</v>
      </c>
      <c r="G12" s="18">
        <v>10</v>
      </c>
      <c r="H12" s="19">
        <v>0</v>
      </c>
      <c r="I12" s="15"/>
      <c r="J12" s="15"/>
      <c r="K12" s="15"/>
    </row>
    <row r="13" spans="1:13" ht="31.5" customHeight="1" x14ac:dyDescent="0.25">
      <c r="A13" s="395"/>
      <c r="B13" s="469" t="s">
        <v>156</v>
      </c>
      <c r="C13" s="469"/>
      <c r="D13" s="469"/>
      <c r="E13" s="15"/>
      <c r="F13" s="8" t="s">
        <v>232</v>
      </c>
      <c r="G13" s="19">
        <v>15</v>
      </c>
      <c r="H13" s="19">
        <v>0</v>
      </c>
      <c r="I13" s="15"/>
      <c r="J13" s="15"/>
      <c r="K13" s="15"/>
    </row>
    <row r="14" spans="1:13" ht="30" customHeight="1" x14ac:dyDescent="0.25">
      <c r="A14" s="395" t="s">
        <v>174</v>
      </c>
      <c r="B14" s="469" t="s">
        <v>157</v>
      </c>
      <c r="C14" s="469"/>
      <c r="D14" s="469"/>
      <c r="E14" s="15"/>
      <c r="F14" s="8" t="s">
        <v>233</v>
      </c>
      <c r="G14" s="19">
        <v>10</v>
      </c>
      <c r="H14" s="19">
        <v>0</v>
      </c>
      <c r="I14" s="15"/>
      <c r="J14" s="15"/>
      <c r="K14" s="15"/>
    </row>
    <row r="15" spans="1:13" ht="30" customHeight="1" x14ac:dyDescent="0.25">
      <c r="A15" s="395"/>
      <c r="B15" s="469" t="s">
        <v>158</v>
      </c>
      <c r="C15" s="469"/>
      <c r="D15" s="469"/>
      <c r="E15" s="15"/>
      <c r="F15" s="8" t="s">
        <v>234</v>
      </c>
      <c r="G15" s="19">
        <v>30</v>
      </c>
      <c r="H15" s="19">
        <v>0</v>
      </c>
      <c r="I15" s="15"/>
      <c r="J15" s="15"/>
      <c r="K15" s="15"/>
    </row>
    <row r="16" spans="1:13" x14ac:dyDescent="0.25">
      <c r="A16" s="395"/>
      <c r="B16" s="469" t="s">
        <v>159</v>
      </c>
      <c r="C16" s="469"/>
      <c r="D16" s="469"/>
      <c r="E16" s="15"/>
      <c r="F16" s="6" t="s">
        <v>180</v>
      </c>
      <c r="G16" s="4">
        <f>SUM(G9:G15)</f>
        <v>100</v>
      </c>
      <c r="H16" s="4">
        <f>SUM(H9:H15)</f>
        <v>0</v>
      </c>
      <c r="I16" s="15"/>
      <c r="J16" s="15"/>
      <c r="K16" s="15"/>
    </row>
    <row r="17" spans="1:11" x14ac:dyDescent="0.25">
      <c r="A17" s="395"/>
      <c r="B17" s="469" t="s">
        <v>160</v>
      </c>
      <c r="C17" s="469"/>
      <c r="D17" s="469"/>
      <c r="E17" s="15"/>
      <c r="F17" s="22"/>
      <c r="G17" s="23"/>
      <c r="H17" s="15"/>
      <c r="I17" s="15"/>
      <c r="J17" s="15"/>
      <c r="K17" s="15"/>
    </row>
    <row r="18" spans="1:11" x14ac:dyDescent="0.25">
      <c r="A18" s="395"/>
      <c r="B18" s="469" t="s">
        <v>161</v>
      </c>
      <c r="C18" s="469"/>
      <c r="D18" s="469"/>
      <c r="E18" s="15"/>
      <c r="F18" s="22"/>
      <c r="G18" s="23"/>
      <c r="H18" s="15"/>
      <c r="I18" s="15"/>
      <c r="J18" s="15"/>
      <c r="K18" s="15"/>
    </row>
    <row r="19" spans="1:11" ht="15" customHeight="1" x14ac:dyDescent="0.25">
      <c r="A19" s="395"/>
      <c r="B19" s="469" t="s">
        <v>162</v>
      </c>
      <c r="C19" s="469"/>
      <c r="D19" s="469"/>
      <c r="E19" s="15"/>
      <c r="F19" s="22"/>
      <c r="G19" s="23"/>
      <c r="H19" s="15"/>
      <c r="I19" s="15"/>
      <c r="J19" s="15"/>
      <c r="K19" s="15"/>
    </row>
    <row r="20" spans="1:11" x14ac:dyDescent="0.25">
      <c r="A20" s="395"/>
      <c r="B20" s="469" t="s">
        <v>163</v>
      </c>
      <c r="C20" s="469"/>
      <c r="D20" s="469"/>
      <c r="E20" s="15"/>
      <c r="F20" s="15"/>
      <c r="G20" s="15"/>
      <c r="H20" s="15"/>
      <c r="I20" s="15"/>
      <c r="J20" s="15"/>
      <c r="K20" s="15"/>
    </row>
    <row r="21" spans="1:11" x14ac:dyDescent="0.25">
      <c r="A21" s="395"/>
      <c r="B21" s="469" t="s">
        <v>164</v>
      </c>
      <c r="C21" s="469"/>
      <c r="D21" s="469"/>
      <c r="E21" s="15"/>
      <c r="F21" s="22"/>
      <c r="G21" s="23"/>
      <c r="H21" s="15"/>
      <c r="I21" s="15"/>
      <c r="J21" s="15"/>
      <c r="K21" s="15"/>
    </row>
    <row r="22" spans="1:11" x14ac:dyDescent="0.25">
      <c r="A22" s="395"/>
      <c r="B22" s="469" t="s">
        <v>165</v>
      </c>
      <c r="C22" s="469"/>
      <c r="D22" s="469"/>
      <c r="E22" s="15"/>
      <c r="F22" s="22"/>
      <c r="G22" s="23"/>
      <c r="H22" s="15"/>
      <c r="I22" s="15"/>
      <c r="J22" s="15"/>
      <c r="K22" s="15"/>
    </row>
    <row r="23" spans="1:11" ht="15" customHeight="1" x14ac:dyDescent="0.25">
      <c r="A23" s="395"/>
      <c r="B23" s="469" t="s">
        <v>166</v>
      </c>
      <c r="C23" s="469"/>
      <c r="D23" s="469"/>
      <c r="E23" s="15"/>
      <c r="F23" s="22"/>
      <c r="G23" s="23"/>
      <c r="H23" s="15"/>
      <c r="I23" s="15"/>
      <c r="J23" s="15"/>
      <c r="K23" s="15"/>
    </row>
    <row r="24" spans="1:11" x14ac:dyDescent="0.25">
      <c r="A24" s="395"/>
      <c r="B24" s="469" t="s">
        <v>167</v>
      </c>
      <c r="C24" s="469"/>
      <c r="D24" s="469"/>
      <c r="E24" s="15"/>
      <c r="F24" s="15"/>
      <c r="G24" s="15"/>
      <c r="H24" s="15"/>
      <c r="I24" s="15"/>
      <c r="J24" s="15"/>
      <c r="K24" s="15"/>
    </row>
    <row r="25" spans="1:11" x14ac:dyDescent="0.25">
      <c r="A25" s="395"/>
      <c r="B25" s="469" t="s">
        <v>168</v>
      </c>
      <c r="C25" s="469"/>
      <c r="D25" s="469"/>
      <c r="E25" s="15"/>
      <c r="F25" s="22"/>
      <c r="G25" s="23"/>
      <c r="H25" s="15"/>
      <c r="I25" s="15"/>
      <c r="J25" s="15"/>
      <c r="K25" s="15"/>
    </row>
    <row r="26" spans="1:11" x14ac:dyDescent="0.25">
      <c r="A26" s="395"/>
      <c r="B26" s="469" t="s">
        <v>169</v>
      </c>
      <c r="C26" s="469"/>
      <c r="D26" s="469"/>
      <c r="E26" s="15"/>
      <c r="F26" s="22"/>
      <c r="G26" s="23"/>
      <c r="H26" s="15"/>
      <c r="I26" s="15"/>
      <c r="J26" s="15"/>
      <c r="K26" s="15"/>
    </row>
    <row r="27" spans="1:11" ht="15" customHeight="1" x14ac:dyDescent="0.25">
      <c r="A27" s="395"/>
      <c r="B27" s="469" t="s">
        <v>170</v>
      </c>
      <c r="C27" s="469"/>
      <c r="D27" s="469"/>
      <c r="E27" s="15"/>
      <c r="F27" s="15"/>
      <c r="G27" s="15"/>
      <c r="H27" s="15"/>
      <c r="I27" s="15"/>
      <c r="J27" s="15"/>
      <c r="K27" s="15"/>
    </row>
    <row r="28" spans="1:11" ht="22.5" customHeight="1" x14ac:dyDescent="0.25">
      <c r="A28" s="395" t="s">
        <v>175</v>
      </c>
      <c r="B28" s="469" t="s">
        <v>171</v>
      </c>
      <c r="C28" s="469"/>
      <c r="D28" s="469"/>
      <c r="E28" s="15"/>
      <c r="F28" s="15"/>
      <c r="G28" s="15"/>
      <c r="H28" s="15"/>
      <c r="I28" s="15"/>
      <c r="J28" s="15"/>
      <c r="K28" s="15"/>
    </row>
    <row r="29" spans="1:11" ht="25.5" customHeight="1" x14ac:dyDescent="0.25">
      <c r="A29" s="395"/>
      <c r="B29" s="469" t="s">
        <v>172</v>
      </c>
      <c r="C29" s="469"/>
      <c r="D29" s="469"/>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V28"/>
  <sheetViews>
    <sheetView zoomScale="80" zoomScaleNormal="80" workbookViewId="0">
      <selection activeCell="CT4" sqref="CT4"/>
    </sheetView>
  </sheetViews>
  <sheetFormatPr baseColWidth="10" defaultRowHeight="15" x14ac:dyDescent="0.25"/>
  <cols>
    <col min="1" max="1" width="33.140625" customWidth="1"/>
    <col min="2" max="2" width="12.140625" bestFit="1" customWidth="1"/>
    <col min="3" max="3" width="4.5703125" hidden="1" customWidth="1"/>
    <col min="4" max="5" width="16.7109375" customWidth="1"/>
    <col min="6" max="6" width="13.140625" customWidth="1"/>
    <col min="7" max="7" width="16.7109375" hidden="1" customWidth="1"/>
    <col min="8" max="8" width="16.7109375" customWidth="1"/>
    <col min="9" max="9" width="33.42578125" customWidth="1"/>
    <col min="10" max="10" width="10.42578125" customWidth="1"/>
    <col min="11" max="11" width="16.7109375" hidden="1" customWidth="1"/>
    <col min="12" max="12" width="16.7109375" customWidth="1"/>
    <col min="13" max="13" width="34.140625" bestFit="1" customWidth="1"/>
    <col min="14" max="14" width="12.42578125" bestFit="1" customWidth="1"/>
    <col min="15" max="15" width="1.85546875" hidden="1" customWidth="1"/>
    <col min="16" max="16" width="17.7109375" customWidth="1"/>
    <col min="17" max="17" width="34.140625" bestFit="1" customWidth="1"/>
    <col min="18" max="18" width="12.42578125" bestFit="1" customWidth="1"/>
    <col min="19" max="19" width="1.85546875" hidden="1" customWidth="1"/>
    <col min="20" max="20" width="19.85546875" customWidth="1"/>
    <col min="21" max="21" width="34.140625" bestFit="1" customWidth="1"/>
    <col min="22" max="22" width="12.42578125" bestFit="1" customWidth="1"/>
    <col min="23" max="23" width="1.85546875" hidden="1" customWidth="1"/>
    <col min="24" max="24" width="17.28515625" customWidth="1"/>
    <col min="25" max="25" width="34.140625" bestFit="1" customWidth="1"/>
    <col min="26" max="26" width="12.42578125" bestFit="1" customWidth="1"/>
    <col min="27" max="27" width="1.85546875" hidden="1" customWidth="1"/>
    <col min="28" max="28" width="19.28515625" customWidth="1"/>
    <col min="29" max="29" width="26.42578125" customWidth="1"/>
    <col min="30" max="30" width="11.28515625" customWidth="1"/>
    <col min="31" max="31" width="0" hidden="1" customWidth="1"/>
    <col min="32" max="32" width="20.42578125" customWidth="1"/>
    <col min="33" max="33" width="25.85546875" customWidth="1"/>
    <col min="35" max="35" width="0" hidden="1" customWidth="1"/>
    <col min="36" max="36" width="21.5703125" customWidth="1"/>
    <col min="37" max="37" width="26.85546875" customWidth="1"/>
    <col min="39" max="39" width="0" hidden="1" customWidth="1"/>
    <col min="40" max="40" width="25.5703125" customWidth="1"/>
    <col min="41" max="41" width="25.28515625" customWidth="1"/>
    <col min="43" max="43" width="0" hidden="1" customWidth="1"/>
    <col min="44" max="44" width="21.85546875" customWidth="1"/>
    <col min="45" max="45" width="24.7109375" customWidth="1"/>
    <col min="47" max="47" width="0" hidden="1" customWidth="1"/>
    <col min="48" max="48" width="20.7109375" customWidth="1"/>
    <col min="49" max="49" width="24.28515625" customWidth="1"/>
    <col min="51" max="51" width="0" hidden="1" customWidth="1"/>
    <col min="52" max="52" width="21.85546875" customWidth="1"/>
    <col min="53" max="53" width="27.140625" customWidth="1"/>
    <col min="55" max="55" width="0" hidden="1" customWidth="1"/>
    <col min="56" max="56" width="23.5703125" customWidth="1"/>
    <col min="57" max="57" width="25.85546875" customWidth="1"/>
    <col min="59" max="59" width="0" hidden="1" customWidth="1"/>
    <col min="60" max="60" width="20.85546875" customWidth="1"/>
    <col min="61" max="61" width="25" customWidth="1"/>
    <col min="63" max="63" width="0" hidden="1" customWidth="1"/>
    <col min="64" max="64" width="21.85546875" customWidth="1"/>
    <col min="65" max="65" width="25.42578125" customWidth="1"/>
    <col min="67" max="67" width="0" hidden="1" customWidth="1"/>
    <col min="68" max="68" width="22.5703125" customWidth="1"/>
    <col min="69" max="69" width="25.42578125" customWidth="1"/>
    <col min="71" max="71" width="0" hidden="1" customWidth="1"/>
    <col min="72" max="72" width="21.85546875" customWidth="1"/>
    <col min="73" max="73" width="25.85546875" customWidth="1"/>
    <col min="75" max="75" width="0" hidden="1" customWidth="1"/>
    <col min="76" max="76" width="22.5703125" customWidth="1"/>
    <col min="77" max="77" width="34.42578125" customWidth="1"/>
    <col min="79" max="79" width="0" hidden="1" customWidth="1"/>
    <col min="80" max="80" width="22.5703125" customWidth="1"/>
    <col min="81" max="81" width="25.85546875" customWidth="1"/>
    <col min="83" max="83" width="0" hidden="1" customWidth="1"/>
    <col min="84" max="84" width="21.140625" customWidth="1"/>
    <col min="85" max="85" width="25.5703125" customWidth="1"/>
    <col min="87" max="87" width="0" hidden="1" customWidth="1"/>
    <col min="88" max="88" width="24.5703125" customWidth="1"/>
    <col min="89" max="89" width="22.42578125" customWidth="1"/>
    <col min="91" max="91" width="9.42578125" hidden="1" customWidth="1"/>
    <col min="92" max="92" width="24.85546875" customWidth="1"/>
    <col min="93" max="93" width="23.7109375" customWidth="1"/>
    <col min="97" max="97" width="27" customWidth="1"/>
  </cols>
  <sheetData>
    <row r="1" spans="1:100" ht="28.5" customHeight="1" x14ac:dyDescent="0.25">
      <c r="A1" s="480" t="s">
        <v>370</v>
      </c>
      <c r="B1" s="480"/>
      <c r="C1" s="480"/>
      <c r="D1" s="480"/>
      <c r="E1" s="153"/>
      <c r="F1" s="153"/>
      <c r="G1" s="153"/>
      <c r="H1" s="153"/>
      <c r="I1" s="153"/>
      <c r="J1" s="153"/>
      <c r="K1" s="153"/>
      <c r="L1" s="153"/>
    </row>
    <row r="2" spans="1:100" x14ac:dyDescent="0.25">
      <c r="A2" s="481" t="s">
        <v>275</v>
      </c>
      <c r="B2" s="481"/>
      <c r="C2" s="481"/>
      <c r="D2" s="481"/>
      <c r="E2" s="158"/>
      <c r="F2" s="158"/>
      <c r="G2" s="158"/>
      <c r="H2" s="158"/>
      <c r="I2" s="100"/>
      <c r="J2" s="100"/>
      <c r="K2" s="100"/>
      <c r="L2" s="100"/>
      <c r="AC2" s="231"/>
      <c r="AD2" s="231"/>
      <c r="AE2" s="231"/>
      <c r="AF2" s="231"/>
    </row>
    <row r="3" spans="1:100" ht="6.75" customHeight="1" x14ac:dyDescent="0.25">
      <c r="A3" s="100"/>
      <c r="B3" s="100"/>
      <c r="C3" s="100"/>
      <c r="D3" s="100"/>
      <c r="E3" s="100"/>
      <c r="F3" s="100"/>
      <c r="G3" s="100"/>
      <c r="H3" s="100"/>
      <c r="I3" s="100"/>
      <c r="J3" s="100"/>
      <c r="K3" s="100"/>
      <c r="L3" s="100"/>
    </row>
    <row r="4" spans="1:100" ht="83.25" customHeight="1" x14ac:dyDescent="0.25">
      <c r="A4" s="105" t="s">
        <v>389</v>
      </c>
      <c r="B4" s="102">
        <v>26</v>
      </c>
      <c r="C4" s="103"/>
      <c r="D4" s="107" t="s">
        <v>813</v>
      </c>
      <c r="E4" s="157" t="s">
        <v>389</v>
      </c>
      <c r="F4" s="102">
        <v>27</v>
      </c>
      <c r="G4" s="103"/>
      <c r="H4" s="104" t="s">
        <v>933</v>
      </c>
      <c r="I4" s="101" t="s">
        <v>389</v>
      </c>
      <c r="J4" s="102">
        <v>28</v>
      </c>
      <c r="K4" s="482" t="s">
        <v>426</v>
      </c>
      <c r="L4" s="483"/>
      <c r="M4" s="106" t="s">
        <v>389</v>
      </c>
      <c r="N4" s="102">
        <v>29</v>
      </c>
      <c r="O4" s="103"/>
      <c r="P4" s="104" t="s">
        <v>443</v>
      </c>
      <c r="Q4" s="105" t="s">
        <v>389</v>
      </c>
      <c r="R4" s="102">
        <v>30</v>
      </c>
      <c r="S4" s="103"/>
      <c r="T4" s="104" t="s">
        <v>958</v>
      </c>
      <c r="U4" s="106" t="s">
        <v>389</v>
      </c>
      <c r="V4" s="102">
        <v>31</v>
      </c>
      <c r="W4" s="103"/>
      <c r="X4" s="118" t="s">
        <v>975</v>
      </c>
      <c r="Y4" s="105" t="s">
        <v>389</v>
      </c>
      <c r="Z4" s="102">
        <v>32</v>
      </c>
      <c r="AA4" s="103"/>
      <c r="AB4" s="107" t="s">
        <v>512</v>
      </c>
      <c r="AC4" s="106" t="s">
        <v>389</v>
      </c>
      <c r="AD4" s="102">
        <v>33</v>
      </c>
      <c r="AE4" s="103"/>
      <c r="AF4" s="107" t="s">
        <v>1210</v>
      </c>
      <c r="AG4" s="105" t="s">
        <v>389</v>
      </c>
      <c r="AH4" s="102">
        <v>34</v>
      </c>
      <c r="AI4" s="103"/>
      <c r="AJ4" s="107" t="s">
        <v>528</v>
      </c>
      <c r="AK4" s="106" t="s">
        <v>389</v>
      </c>
      <c r="AL4" s="102">
        <v>35</v>
      </c>
      <c r="AM4" s="103"/>
      <c r="AN4" s="107" t="s">
        <v>533</v>
      </c>
      <c r="AO4" s="105" t="s">
        <v>389</v>
      </c>
      <c r="AP4" s="102">
        <v>36</v>
      </c>
      <c r="AQ4" s="103"/>
      <c r="AR4" s="107" t="s">
        <v>536</v>
      </c>
      <c r="AS4" s="106" t="s">
        <v>389</v>
      </c>
      <c r="AT4" s="102">
        <v>37</v>
      </c>
      <c r="AU4" s="103"/>
      <c r="AV4" s="107" t="s">
        <v>777</v>
      </c>
      <c r="AW4" s="105" t="s">
        <v>389</v>
      </c>
      <c r="AX4" s="102">
        <v>38</v>
      </c>
      <c r="AY4" s="103"/>
      <c r="AZ4" s="107" t="s">
        <v>548</v>
      </c>
      <c r="BA4" s="106" t="s">
        <v>389</v>
      </c>
      <c r="BB4" s="102">
        <v>39</v>
      </c>
      <c r="BC4" s="103"/>
      <c r="BD4" s="107" t="s">
        <v>1240</v>
      </c>
      <c r="BE4" s="105" t="s">
        <v>389</v>
      </c>
      <c r="BF4" s="102">
        <v>40</v>
      </c>
      <c r="BG4" s="103"/>
      <c r="BH4" s="107" t="s">
        <v>566</v>
      </c>
      <c r="BI4" s="106" t="s">
        <v>389</v>
      </c>
      <c r="BJ4" s="102">
        <v>19</v>
      </c>
      <c r="BK4" s="103"/>
      <c r="BL4" s="107" t="s">
        <v>576</v>
      </c>
      <c r="BM4" s="105" t="s">
        <v>389</v>
      </c>
      <c r="BN4" s="102">
        <v>20</v>
      </c>
      <c r="BO4" s="103"/>
      <c r="BP4" s="107" t="s">
        <v>583</v>
      </c>
      <c r="BQ4" s="106" t="s">
        <v>389</v>
      </c>
      <c r="BR4" s="102">
        <v>21</v>
      </c>
      <c r="BS4" s="103"/>
      <c r="BT4" s="107" t="s">
        <v>597</v>
      </c>
      <c r="BU4" s="105" t="s">
        <v>389</v>
      </c>
      <c r="BV4" s="102">
        <v>25</v>
      </c>
      <c r="BW4" s="103"/>
      <c r="BX4" s="107" t="s">
        <v>602</v>
      </c>
      <c r="BY4" s="106" t="s">
        <v>389</v>
      </c>
      <c r="BZ4" s="102">
        <v>24</v>
      </c>
      <c r="CA4" s="103"/>
      <c r="CB4" s="107" t="s">
        <v>607</v>
      </c>
      <c r="CC4" s="105" t="s">
        <v>389</v>
      </c>
      <c r="CD4" s="102">
        <v>23</v>
      </c>
      <c r="CE4" s="103"/>
      <c r="CF4" s="107" t="s">
        <v>616</v>
      </c>
      <c r="CG4" s="106" t="s">
        <v>389</v>
      </c>
      <c r="CH4" s="102">
        <v>22</v>
      </c>
      <c r="CI4" s="103"/>
      <c r="CJ4" s="107" t="s">
        <v>840</v>
      </c>
      <c r="CK4" s="105" t="s">
        <v>389</v>
      </c>
      <c r="CL4" s="102">
        <v>13</v>
      </c>
      <c r="CM4" s="103"/>
      <c r="CN4" s="107" t="s">
        <v>1091</v>
      </c>
      <c r="CO4" s="106" t="s">
        <v>389</v>
      </c>
      <c r="CP4" s="102"/>
      <c r="CQ4" s="505"/>
      <c r="CR4" s="506"/>
      <c r="CS4" s="105" t="s">
        <v>389</v>
      </c>
      <c r="CT4" s="102"/>
      <c r="CU4" s="505"/>
      <c r="CV4" s="506"/>
    </row>
    <row r="5" spans="1:100" ht="54.75" customHeight="1" x14ac:dyDescent="0.25">
      <c r="A5" s="74" t="s">
        <v>276</v>
      </c>
      <c r="B5" s="74" t="s">
        <v>277</v>
      </c>
      <c r="C5" s="55"/>
      <c r="D5" s="74" t="s">
        <v>268</v>
      </c>
      <c r="E5" s="76" t="s">
        <v>390</v>
      </c>
      <c r="F5" s="76" t="s">
        <v>277</v>
      </c>
      <c r="G5" s="77"/>
      <c r="H5" s="76" t="s">
        <v>268</v>
      </c>
      <c r="I5" s="74" t="s">
        <v>390</v>
      </c>
      <c r="J5" s="74" t="s">
        <v>277</v>
      </c>
      <c r="K5" s="75"/>
      <c r="L5" s="74" t="s">
        <v>268</v>
      </c>
      <c r="M5" s="76" t="s">
        <v>276</v>
      </c>
      <c r="N5" s="76" t="s">
        <v>277</v>
      </c>
      <c r="O5" s="77"/>
      <c r="P5" s="76" t="s">
        <v>268</v>
      </c>
      <c r="Q5" s="74" t="s">
        <v>276</v>
      </c>
      <c r="R5" s="74" t="s">
        <v>277</v>
      </c>
      <c r="S5" s="75"/>
      <c r="T5" s="74" t="s">
        <v>268</v>
      </c>
      <c r="U5" s="76" t="s">
        <v>276</v>
      </c>
      <c r="V5" s="76" t="s">
        <v>277</v>
      </c>
      <c r="W5" s="77"/>
      <c r="X5" s="76" t="s">
        <v>268</v>
      </c>
      <c r="Y5" s="74" t="s">
        <v>276</v>
      </c>
      <c r="Z5" s="74" t="s">
        <v>277</v>
      </c>
      <c r="AA5" s="55"/>
      <c r="AB5" s="74" t="s">
        <v>268</v>
      </c>
      <c r="AC5" s="76" t="s">
        <v>276</v>
      </c>
      <c r="AD5" s="76" t="s">
        <v>277</v>
      </c>
      <c r="AE5" s="117"/>
      <c r="AF5" s="76" t="s">
        <v>268</v>
      </c>
      <c r="AG5" s="74" t="s">
        <v>276</v>
      </c>
      <c r="AH5" s="74" t="s">
        <v>277</v>
      </c>
      <c r="AI5" s="55"/>
      <c r="AJ5" s="74" t="s">
        <v>268</v>
      </c>
      <c r="AK5" s="76" t="s">
        <v>276</v>
      </c>
      <c r="AL5" s="76" t="s">
        <v>277</v>
      </c>
      <c r="AM5" s="117"/>
      <c r="AN5" s="76" t="s">
        <v>268</v>
      </c>
      <c r="AO5" s="74" t="s">
        <v>276</v>
      </c>
      <c r="AP5" s="74" t="s">
        <v>277</v>
      </c>
      <c r="AQ5" s="55"/>
      <c r="AR5" s="74" t="s">
        <v>268</v>
      </c>
      <c r="AS5" s="76" t="s">
        <v>276</v>
      </c>
      <c r="AT5" s="76" t="s">
        <v>277</v>
      </c>
      <c r="AU5" s="117"/>
      <c r="AV5" s="76" t="s">
        <v>268</v>
      </c>
      <c r="AW5" s="74" t="s">
        <v>276</v>
      </c>
      <c r="AX5" s="74" t="s">
        <v>277</v>
      </c>
      <c r="AY5" s="55"/>
      <c r="AZ5" s="74" t="s">
        <v>268</v>
      </c>
      <c r="BA5" s="76" t="s">
        <v>276</v>
      </c>
      <c r="BB5" s="76" t="s">
        <v>277</v>
      </c>
      <c r="BC5" s="117"/>
      <c r="BD5" s="76" t="s">
        <v>268</v>
      </c>
      <c r="BE5" s="74" t="s">
        <v>276</v>
      </c>
      <c r="BF5" s="74" t="s">
        <v>277</v>
      </c>
      <c r="BG5" s="55"/>
      <c r="BH5" s="74" t="s">
        <v>268</v>
      </c>
      <c r="BI5" s="76" t="s">
        <v>276</v>
      </c>
      <c r="BJ5" s="76" t="s">
        <v>277</v>
      </c>
      <c r="BK5" s="117"/>
      <c r="BL5" s="76" t="s">
        <v>268</v>
      </c>
      <c r="BM5" s="74" t="s">
        <v>276</v>
      </c>
      <c r="BN5" s="74" t="s">
        <v>277</v>
      </c>
      <c r="BO5" s="55"/>
      <c r="BP5" s="74" t="s">
        <v>268</v>
      </c>
      <c r="BQ5" s="76" t="s">
        <v>276</v>
      </c>
      <c r="BR5" s="76" t="s">
        <v>277</v>
      </c>
      <c r="BS5" s="117"/>
      <c r="BT5" s="76" t="s">
        <v>268</v>
      </c>
      <c r="BU5" s="74" t="s">
        <v>276</v>
      </c>
      <c r="BV5" s="74" t="s">
        <v>277</v>
      </c>
      <c r="BW5" s="55"/>
      <c r="BX5" s="74" t="s">
        <v>268</v>
      </c>
      <c r="BY5" s="76" t="s">
        <v>276</v>
      </c>
      <c r="BZ5" s="76" t="s">
        <v>277</v>
      </c>
      <c r="CA5" s="117"/>
      <c r="CB5" s="76" t="s">
        <v>268</v>
      </c>
      <c r="CC5" s="74" t="s">
        <v>276</v>
      </c>
      <c r="CD5" s="74" t="s">
        <v>277</v>
      </c>
      <c r="CE5" s="55"/>
      <c r="CF5" s="74" t="s">
        <v>268</v>
      </c>
      <c r="CG5" s="76" t="s">
        <v>276</v>
      </c>
      <c r="CH5" s="76" t="s">
        <v>277</v>
      </c>
      <c r="CI5" s="117"/>
      <c r="CJ5" s="76" t="s">
        <v>268</v>
      </c>
      <c r="CK5" s="74" t="s">
        <v>276</v>
      </c>
      <c r="CL5" s="74" t="s">
        <v>277</v>
      </c>
      <c r="CM5" s="55"/>
      <c r="CN5" s="74" t="s">
        <v>268</v>
      </c>
      <c r="CO5" s="76" t="s">
        <v>276</v>
      </c>
      <c r="CP5" s="76" t="s">
        <v>277</v>
      </c>
      <c r="CQ5" s="117"/>
      <c r="CR5" s="76" t="s">
        <v>268</v>
      </c>
      <c r="CS5" s="74" t="s">
        <v>276</v>
      </c>
      <c r="CT5" s="74" t="s">
        <v>277</v>
      </c>
      <c r="CU5" s="55"/>
      <c r="CV5" s="74" t="s">
        <v>268</v>
      </c>
    </row>
    <row r="6" spans="1:100" ht="22.5" customHeight="1" x14ac:dyDescent="0.25">
      <c r="A6" s="56" t="s">
        <v>252</v>
      </c>
      <c r="B6" s="45" t="s">
        <v>395</v>
      </c>
      <c r="C6" s="45">
        <f>IF(B6="X",1,0)+ IF(B7="X",1,0)+ IF(B8="X",1,0)+ IF(B9="X",1,0)+ IF(B10="X",1,0)+ IF(B11="X",1,0)+ IF(B12="X",1,0)+ IF(B13="X",1)+ IF(B14="X",1,0)+ IF(B23="X",1,0)+ IF(B15="X",1,0)+ IF(B16="X",1,0)+ IF(B17="X",1)+ IF(B18="X",1,0)+ IF(B19="X",1,0)+ IF(B20="X",1,0)+ IF(B21="X",1,0)+ IF(B22="X",1,0)</f>
        <v>11</v>
      </c>
      <c r="D6" s="479" t="str">
        <f>IF(C6=0,"Sin Impacto",IF(C6&lt;=5,"Impacto Moderado",IF(C6&lt;=11,"Impacto Mayor",IF(C6&lt;=18,"Impacto Catastrófico"))))</f>
        <v>Impacto Mayor</v>
      </c>
      <c r="E6" s="57" t="s">
        <v>252</v>
      </c>
      <c r="F6" s="112"/>
      <c r="G6" s="45">
        <f>IF(F6="X",1,0)+ IF(F7="X",1,0)+ IF(F8="X",1,0)+ IF(F9="X",1,0)+ IF(F10="X",1,0)+ IF(F11="X",1,0)+ IF(F12="X",1,0)+ IF(F13="X",1)+ IF(F14="X",1,0)+ IF(F23="X",1,0)+ IF(F15="X",1,0)+ IF(F16="X",1,0)+ IF(F17="X",1)+ IF(F18="X",1,0)+ IF(F19="X",1,0)+ IF(F20="X",1,0)+ IF(F21="X",1,0)+ IF(F22="X",1,0)</f>
        <v>0</v>
      </c>
      <c r="H6" s="479" t="str">
        <f>IF(G6=0,"Sin Impacto",IF(G6&lt;=5,"Impacto Moderado",IF(G6&lt;=11,"Impacto Mayor",IF(G6&lt;=18,"Impacto Catastrófico"))))</f>
        <v>Sin Impacto</v>
      </c>
      <c r="I6" s="56" t="s">
        <v>252</v>
      </c>
      <c r="J6" s="45" t="s">
        <v>395</v>
      </c>
      <c r="K6" s="45">
        <f>IF(J6="X",1,0)+ IF(J7="X",1,0)+ IF(J8="X",1,0)+ IF(J9="X",1,0)+ IF(J10="X",1,0)+ IF(J11="X",1,0)+ IF(J12="X",1,0)+ IF(J13="X",1)+ IF(J14="X",1,0)+ IF(J23="X",1,0)+ IF(J15="X",1,0)+ IF(J16="X",1,0)+ IF(J17="X",1)+ IF(J18="X",1,0)+ IF(J19="X",1,0)+ IF(J20="X",1,0)+ IF(J21="X",1,0)+ IF(J22="X",1,0)</f>
        <v>10</v>
      </c>
      <c r="L6" s="479" t="str">
        <f>IF(K6=0,"Sin Impacto",IF(K6&lt;=5,"Impacto Moderado",IF(K6&lt;=11,"Impacto Mayor",IF(K6&lt;=18,"Impacto Catastrófico"))))</f>
        <v>Impacto Mayor</v>
      </c>
      <c r="M6" s="57" t="s">
        <v>252</v>
      </c>
      <c r="N6" s="45" t="s">
        <v>395</v>
      </c>
      <c r="O6" s="45">
        <f>IF(N6="X",1,0)+ IF(N7="X",1,0)+ IF(N8="X",1,0)+ IF(N9="X",1,0)+ IF(N10="X",1,0)+ IF(N11="X",1,0)+ IF(N12="X",1,0)+ IF(N13="X",1)+ IF(N14="X",1,0)+ IF(N23="X",1,0)+ IF(N15="X",1,0)+ IF(N16="X",1,0)+ IF(N17="X",1)+ IF(N18="X",1,0)+ IF(N19="X",1,0)+ IF(N20="X",1,0)+ IF(N21="X",1,0)+ IF(N22="X",1,0)</f>
        <v>10</v>
      </c>
      <c r="P6" s="479" t="str">
        <f>IF(O6=0,"Sin Impacto",IF(O6&lt;=5,"Impacto Moderado",IF(O6&lt;=11,"Impacto Mayor",IF(O6&lt;=18,"Impacto Catastrófico"))))</f>
        <v>Impacto Mayor</v>
      </c>
      <c r="Q6" s="56" t="s">
        <v>252</v>
      </c>
      <c r="R6" s="45" t="s">
        <v>395</v>
      </c>
      <c r="S6" s="45">
        <f>IF(R6="X",1,0)+ IF(R7="X",1,0)+ IF(R8="X",1,0)+ IF(R9="X",1,0)+ IF(R10="X",1,0)+ IF(R11="X",1,0)+ IF(R12="X",1,0)+ IF(R13="X",1)+ IF(R14="X",1,0)+ IF(R23="X",1,0)+ IF(R15="X",1,0)+ IF(R16="X",1,0)+ IF(R17="X",1)+ IF(R18="X",1,0)+ IF(R19="X",1,0)+ IF(R20="X",1,0)+ IF(R21="X",1,0)+ IF(R22="X",1,0)</f>
        <v>12</v>
      </c>
      <c r="T6" s="479" t="str">
        <f>IF(S6=0,"Sin Impacto",IF(S6&lt;=5,"Impacto Moderado",IF(S6&lt;=11,"Impacto Mayor",IF(S6&lt;=18,"Impacto Catastrófico"))))</f>
        <v>Impacto Catastrófico</v>
      </c>
      <c r="U6" s="57" t="s">
        <v>252</v>
      </c>
      <c r="V6" s="45" t="s">
        <v>395</v>
      </c>
      <c r="W6" s="45">
        <f>IF(V6="X",1,0)+ IF(V7="X",1,0)+ IF(V8="X",1,0)+ IF(V9="X",1,0)+ IF(V10="X",1,0)+ IF(V11="X",1,0)+ IF(V12="X",1,0)+ IF(V13="X",1)+ IF(V14="X",1,0)+ IF(V23="X",1,0)+ IF(V15="X",1,0)+ IF(V16="X",1,0)+ IF(V17="X",1)+ IF(V18="X",1,0)+ IF(V19="X",1,0)+ IF(V20="X",1,0)+ IF(V21="X",1,0)+ IF(V22="X",1,0)</f>
        <v>5</v>
      </c>
      <c r="X6" s="479" t="str">
        <f>IF(W6=0,"Sin Impacto",IF(W6&lt;=5,"Impacto Moderado",IF(W6&lt;=11,"Impacto Mayor",IF(W6&lt;=18,"Impacto Catastrófico"))))</f>
        <v>Impacto Moderado</v>
      </c>
      <c r="Y6" s="56" t="s">
        <v>252</v>
      </c>
      <c r="Z6" s="115" t="s">
        <v>395</v>
      </c>
      <c r="AA6" s="45">
        <f>IF(Z6="X",1,0)+ IF(Z7="X",1,0)+ IF(Z8="X",1,0)+ IF(Z9="X",1,0)+ IF(Z10="X",1,0)+ IF(Z11="X",1,0)+ IF(Z12="X",1,0)+ IF(Z13="X",1)+ IF(Z14="X",1,0)+ IF(Z23="X",1,0)+ IF(Z15="X",1,0)+ IF(Z16="X",1,0)+ IF(Z17="X",1)+ IF(Z18="X",1,0)+ IF(Z19="X",1,0)+ IF(Z20="X",1,0)+ IF(Z21="X",1,0)+ IF(Z22="X",1,0)</f>
        <v>8</v>
      </c>
      <c r="AB6" s="479" t="str">
        <f>IF(AA6=0,"Sin Impacto",IF(AA6&lt;=5,"Impacto Moderado",IF(AA6&lt;=11,"Impacto Mayor",IF(AA6&lt;=18,"Impacto Catastrófico"))))</f>
        <v>Impacto Mayor</v>
      </c>
      <c r="AC6" s="57" t="s">
        <v>252</v>
      </c>
      <c r="AD6" s="115" t="s">
        <v>395</v>
      </c>
      <c r="AE6" s="45">
        <f>IF(AD6="X",1,0)+ IF(AD7="X",1,0)+ IF(AD8="X",1,0)+ IF(AD9="X",1,0)+ IF(AD10="X",1,0)+ IF(AD11="X",1,0)+ IF(AD12="X",1,0)+ IF(AD13="X",1)+ IF(AD14="X",1,0)+ IF(AD23="X",1,0)+ IF(AD15="X",1,0)+ IF(AD16="X",1,0)+ IF(AD17="X",1)+ IF(AD18="X",1,0)+ IF(AD19="X",1,0)+ IF(AD20="X",1,0)+ IF(AD21="X",1,0)+ IF(AD22="X",1,0)</f>
        <v>12</v>
      </c>
      <c r="AF6" s="479" t="str">
        <f>IF(AE6=0,"Sin Impacto",IF(AE6&lt;=5,"Impacto Moderado",IF(AE6&lt;=11,"Impacto Mayor",IF(AE6&lt;=18,"Impacto Catastrófico"))))</f>
        <v>Impacto Catastrófico</v>
      </c>
      <c r="AG6" s="56" t="s">
        <v>252</v>
      </c>
      <c r="AH6" s="115" t="s">
        <v>395</v>
      </c>
      <c r="AI6" s="45">
        <f>IF(AH6="X",1,0)+ IF(AH7="X",1,0)+ IF(AH8="X",1,0)+ IF(AH9="X",1,0)+ IF(AH10="X",1,0)+ IF(AH11="X",1,0)+ IF(AH12="X",1,0)+ IF(AH13="X",1)+ IF(AH14="X",1,0)+ IF(AH23="X",1,0)+ IF(AH15="X",1,0)+ IF(AH16="X",1,0)+ IF(AH17="X",1)+ IF(AH18="X",1,0)+ IF(AH19="X",1,0)+ IF(AH20="X",1,0)+ IF(AH21="X",1,0)+ IF(AH22="X",1,0)</f>
        <v>15</v>
      </c>
      <c r="AJ6" s="479" t="str">
        <f>IF(AI6=0,"Sin Impacto",IF(AI6&lt;=5,"Impacto Moderado",IF(AI6&lt;=11,"Impacto Mayor",IF(AI6&lt;=18,"Impacto Catastrófico"))))</f>
        <v>Impacto Catastrófico</v>
      </c>
      <c r="AK6" s="57" t="s">
        <v>252</v>
      </c>
      <c r="AL6" s="115" t="s">
        <v>395</v>
      </c>
      <c r="AM6" s="45">
        <f>IF(AL6="X",1,0)+ IF(AL7="X",1,0)+ IF(AL8="X",1,0)+ IF(AL9="X",1,0)+ IF(AL10="X",1,0)+ IF(AL11="X",1,0)+ IF(AL12="X",1,0)+ IF(AL13="X",1)+ IF(AL14="X",1,0)+ IF(AL23="X",1,0)+ IF(AL15="X",1,0)+ IF(AL16="X",1,0)+ IF(AL17="X",1)+ IF(AL18="X",1,0)+ IF(AL19="X",1,0)+ IF(AL20="X",1,0)+ IF(AL21="X",1,0)+ IF(AL22="X",1,0)</f>
        <v>15</v>
      </c>
      <c r="AN6" s="479" t="str">
        <f>IF(AM6=0,"Sin Impacto",IF(AM6&lt;=5,"Impacto Moderado",IF(AM6&lt;=11,"Impacto Mayor",IF(AM6&lt;=18,"Impacto Catastrófico"))))</f>
        <v>Impacto Catastrófico</v>
      </c>
      <c r="AO6" s="56" t="s">
        <v>252</v>
      </c>
      <c r="AP6" s="115" t="s">
        <v>395</v>
      </c>
      <c r="AQ6" s="45">
        <f>IF(AP6="X",1,0)+ IF(AP7="X",1,0)+ IF(AP8="X",1,0)+ IF(AP9="X",1,0)+ IF(AP10="X",1,0)+ IF(AP11="X",1,0)+ IF(AP12="X",1,0)+ IF(AP13="X",1)+ IF(AP14="X",1,0)+ IF(AP23="X",1,0)+ IF(AP15="X",1,0)+ IF(AP16="X",1,0)+ IF(AP17="X",1)+ IF(AP18="X",1,0)+ IF(AP19="X",1,0)+ IF(AP20="X",1,0)+ IF(AP21="X",1,0)+ IF(AP22="X",1,0)</f>
        <v>5</v>
      </c>
      <c r="AR6" s="479" t="str">
        <f>IF(AQ6=0,"Sin Impacto",IF(AQ6&lt;=5,"Impacto Moderado",IF(AQ6&lt;=11,"Impacto Mayor",IF(AQ6&lt;=18,"Impacto Catastrófico"))))</f>
        <v>Impacto Moderado</v>
      </c>
      <c r="AS6" s="57" t="s">
        <v>252</v>
      </c>
      <c r="AT6" s="205" t="s">
        <v>395</v>
      </c>
      <c r="AU6" s="45">
        <f>IF(AT6="X",1,0)+ IF(AT7="X",1,0)+ IF(AT8="X",1,0)+ IF(AT9="X",1,0)+ IF(AT10="X",1,0)+ IF(AT11="X",1,0)+ IF(AT12="X",1,0)+ IF(AT13="X",1)+ IF(AT14="X",1,0)+ IF(AT23="X",1,0)+ IF(AT15="X",1,0)+ IF(AT16="X",1,0)+ IF(AT17="X",1)+ IF(AT18="X",1,0)+ IF(AT19="X",1,0)+ IF(AT20="X",1,0)+ IF(AT21="X",1,0)+ IF(AT22="X",1,0)</f>
        <v>15</v>
      </c>
      <c r="AV6" s="479" t="str">
        <f>IF(AU6=0,"Sin Impacto",IF(AU6&lt;=5,"Impacto Moderado",IF(AU6&lt;=11,"Impacto Mayor",IF(AU6&lt;=18,"Impacto Catastrófico"))))</f>
        <v>Impacto Catastrófico</v>
      </c>
      <c r="AW6" s="56" t="s">
        <v>252</v>
      </c>
      <c r="AX6" s="115" t="s">
        <v>395</v>
      </c>
      <c r="AY6" s="45">
        <f>IF(AX6="X",1,0)+ IF(AX7="X",1,0)+ IF(AX8="X",1,0)+ IF(AX9="X",1,0)+ IF(AX10="X",1,0)+ IF(AX11="X",1,0)+ IF(AX12="X",1,0)+ IF(AX13="X",1)+ IF(AX14="X",1,0)+ IF(AX23="X",1,0)+ IF(AX15="X",1,0)+ IF(AX16="X",1,0)+ IF(AX17="X",1)+ IF(AX18="X",1,0)+ IF(AX19="X",1,0)+ IF(AX20="X",1,0)+ IF(AX21="X",1,0)+ IF(AX22="X",1,0)</f>
        <v>10</v>
      </c>
      <c r="AZ6" s="479" t="str">
        <f>IF(AY6=0,"Sin Impacto",IF(AY6&lt;=5,"Impacto Moderado",IF(AY6&lt;=11,"Impacto Mayor",IF(AY6&lt;=18,"Impacto Catastrófico"))))</f>
        <v>Impacto Mayor</v>
      </c>
      <c r="BA6" s="57" t="s">
        <v>252</v>
      </c>
      <c r="BB6" s="115" t="s">
        <v>395</v>
      </c>
      <c r="BC6" s="45">
        <f>IF(BB6="X",1,0)+ IF(BB7="X",1,0)+ IF(BB8="X",1,0)+ IF(BB9="X",1,0)+ IF(BB10="X",1,0)+ IF(BB11="X",1,0)+ IF(BB12="X",1,0)+ IF(BB13="X",1)+ IF(BB14="X",1,0)+ IF(BB23="X",1,0)+ IF(BB15="X",1,0)+ IF(BB16="X",1,0)+ IF(BB17="X",1)+ IF(BB18="X",1,0)+ IF(BB19="X",1,0)+ IF(BB20="X",1,0)+ IF(BB21="X",1,0)+ IF(BB22="X",1,0)</f>
        <v>18</v>
      </c>
      <c r="BD6" s="479" t="str">
        <f>IF(BC6=0,"Sin Impacto",IF(BC6&lt;=5,"Impacto Moderado",IF(BC6&lt;=11,"Impacto Mayor",IF(BC6&lt;=18,"Impacto Catastrófico"))))</f>
        <v>Impacto Catastrófico</v>
      </c>
      <c r="BE6" s="56" t="s">
        <v>252</v>
      </c>
      <c r="BF6" s="115" t="s">
        <v>395</v>
      </c>
      <c r="BG6" s="45">
        <f>IF(BF6="X",1,0)+ IF(BF7="X",1,0)+ IF(BF8="X",1,0)+ IF(BF9="X",1,0)+ IF(BF10="X",1,0)+ IF(BF11="X",1,0)+ IF(BF12="X",1,0)+ IF(BF13="X",1)+ IF(BF14="X",1,0)+ IF(BF23="X",1,0)+ IF(BF15="X",1,0)+ IF(BF16="X",1,0)+ IF(BF17="X",1)+ IF(BF18="X",1,0)+ IF(BF19="X",1,0)+ IF(BF20="X",1,0)+ IF(BF21="X",1,0)+ IF(BF22="X",1,0)</f>
        <v>18</v>
      </c>
      <c r="BH6" s="479" t="str">
        <f>IF(BG6=0,"Sin Impacto",IF(BG6&lt;=5,"Impacto Moderado",IF(BG6&lt;=11,"Impacto Mayor",IF(BG6&lt;=18,"Impacto Catastrófico"))))</f>
        <v>Impacto Catastrófico</v>
      </c>
      <c r="BI6" s="57" t="s">
        <v>252</v>
      </c>
      <c r="BJ6" s="115" t="s">
        <v>395</v>
      </c>
      <c r="BK6" s="45">
        <f>IF(BJ6="X",1,0)+ IF(BJ7="X",1,0)+ IF(BJ8="X",1,0)+ IF(BJ9="X",1,0)+ IF(BJ10="X",1,0)+ IF(BJ11="X",1,0)+ IF(BJ12="X",1,0)+ IF(BJ13="X",1)+ IF(BJ14="X",1,0)+ IF(BJ23="X",1,0)+ IF(BJ15="X",1,0)+ IF(BJ16="X",1,0)+ IF(BJ17="X",1)+ IF(BJ18="X",1,0)+ IF(BJ19="X",1,0)+ IF(BJ20="X",1,0)+ IF(BJ21="X",1,0)+ IF(BJ22="X",1,0)</f>
        <v>11</v>
      </c>
      <c r="BL6" s="479" t="str">
        <f>IF(BK6=0,"Sin Impacto",IF(BK6&lt;=5,"Impacto Moderado",IF(BK6&lt;=11,"Impacto Mayor",IF(BK6&lt;=18,"Impacto Catastrófico"))))</f>
        <v>Impacto Mayor</v>
      </c>
      <c r="BM6" s="56" t="s">
        <v>252</v>
      </c>
      <c r="BN6" s="112"/>
      <c r="BO6" s="45">
        <f>IF(BN6="X",1,0)+ IF(BN7="X",1,0)+ IF(BN8="X",1,0)+ IF(BN9="X",1,0)+ IF(BN10="X",1,0)+ IF(BN11="X",1,0)+ IF(BN12="X",1,0)+ IF(BN13="X",1)+ IF(BN14="X",1,0)+ IF(BN23="X",1,0)+ IF(BN15="X",1,0)+ IF(BN16="X",1,0)+ IF(BN17="X",1)+ IF(BN18="X",1,0)+ IF(BN19="X",1,0)+ IF(BN20="X",1,0)+ IF(BN21="X",1,0)+ IF(BN22="X",1,0)</f>
        <v>0</v>
      </c>
      <c r="BP6" s="479" t="str">
        <f>IF(BO6=0,"Sin Impacto",IF(BO6&lt;=5,"Impacto Moderado",IF(BO6&lt;=11,"Impacto Mayor",IF(BO6&lt;=18,"Impacto Catastrófico"))))</f>
        <v>Sin Impacto</v>
      </c>
      <c r="BQ6" s="57" t="s">
        <v>252</v>
      </c>
      <c r="BR6" s="115" t="s">
        <v>395</v>
      </c>
      <c r="BS6" s="45">
        <f>IF(BR6="X",1,0)+ IF(BR7="X",1,0)+ IF(BR8="X",1,0)+ IF(BR9="X",1,0)+ IF(BR10="X",1,0)+ IF(BR11="X",1,0)+ IF(BR12="X",1,0)+ IF(BR13="X",1)+ IF(BR14="X",1,0)+ IF(BR23="X",1,0)+ IF(BR15="X",1,0)+ IF(BR16="X",1,0)+ IF(BR17="X",1)+ IF(BR18="X",1,0)+ IF(BR19="X",1,0)+ IF(BR20="X",1,0)+ IF(BR21="X",1,0)+ IF(BR22="X",1,0)</f>
        <v>5</v>
      </c>
      <c r="BT6" s="479" t="str">
        <f>IF(BS6=0,"Sin Impacto",IF(BS6&lt;=5,"Impacto Moderado",IF(BS6&lt;=11,"Impacto Mayor",IF(BS6&lt;=18,"Impacto Catastrófico"))))</f>
        <v>Impacto Moderado</v>
      </c>
      <c r="BU6" s="56" t="s">
        <v>252</v>
      </c>
      <c r="BV6" s="115" t="s">
        <v>395</v>
      </c>
      <c r="BW6" s="45">
        <f>IF(BV6="X",1,0)+ IF(BV7="X",1,0)+ IF(BV8="X",1,0)+ IF(BV9="X",1,0)+ IF(BV10="X",1,0)+ IF(BV11="X",1,0)+ IF(BV12="X",1,0)+ IF(BV13="X",1)+ IF(BV14="X",1,0)+ IF(BV23="X",1,0)+ IF(BV15="X",1,0)+ IF(BV16="X",1,0)+ IF(BV17="X",1)+ IF(BV18="X",1,0)+ IF(BV19="X",1,0)+ IF(BV20="X",1,0)+ IF(BV21="X",1,0)+ IF(BV22="X",1,0)</f>
        <v>5</v>
      </c>
      <c r="BX6" s="479" t="str">
        <f>IF(BW6=0,"Sin Impacto",IF(BW6&lt;=5,"Impacto Moderado",IF(BW6&lt;=11,"Impacto Mayor",IF(BW6&lt;=18,"Impacto Catastrófico"))))</f>
        <v>Impacto Moderado</v>
      </c>
      <c r="BY6" s="57" t="s">
        <v>252</v>
      </c>
      <c r="BZ6" s="112"/>
      <c r="CA6" s="45">
        <f>IF(BZ6="X",1,0)+ IF(BZ7="X",1,0)+ IF(BZ8="X",1,0)+ IF(BZ9="X",1,0)+ IF(BZ10="X",1,0)+ IF(BZ11="X",1,0)+ IF(BZ12="X",1,0)+ IF(BZ13="X",1)+ IF(BZ14="X",1,0)+ IF(BZ23="X",1,0)+ IF(BZ15="X",1,0)+ IF(BZ16="X",1,0)+ IF(BZ17="X",1)+ IF(BZ18="X",1,0)+ IF(BZ19="X",1,0)+ IF(BZ20="X",1,0)+ IF(BZ21="X",1,0)+ IF(BZ22="X",1,0)</f>
        <v>0</v>
      </c>
      <c r="CB6" s="479" t="str">
        <f>IF(CA6=0,"Sin Impacto",IF(CA6&lt;=5,"Impacto Moderado",IF(CA6&lt;=11,"Impacto Mayor",IF(CA6&lt;=18,"Impacto Catastrófico"))))</f>
        <v>Sin Impacto</v>
      </c>
      <c r="CC6" s="56" t="s">
        <v>252</v>
      </c>
      <c r="CD6" s="112"/>
      <c r="CE6" s="45">
        <f>IF(CD6="X",1,0)+ IF(CD7="X",1,0)+ IF(CD8="X",1,0)+ IF(CD9="X",1,0)+ IF(CD10="X",1,0)+ IF(CD11="X",1,0)+ IF(CD12="X",1,0)+ IF(CD13="X",1)+ IF(CD14="X",1,0)+ IF(CD23="X",1,0)+ IF(CD15="X",1,0)+ IF(CD16="X",1,0)+ IF(CD17="X",1)+ IF(CD18="X",1,0)+ IF(CD19="X",1,0)+ IF(CD20="X",1,0)+ IF(CD21="X",1,0)+ IF(CD22="X",1,0)</f>
        <v>0</v>
      </c>
      <c r="CF6" s="479" t="str">
        <f>IF(CE6=0,"Sin Impacto",IF(CE6&lt;=5,"Impacto Moderado",IF(CE6&lt;=11,"Impacto Mayor",IF(CE6&lt;=18,"Impacto Catastrófico"))))</f>
        <v>Sin Impacto</v>
      </c>
      <c r="CG6" s="57" t="s">
        <v>252</v>
      </c>
      <c r="CH6" s="128" t="s">
        <v>395</v>
      </c>
      <c r="CI6" s="45">
        <f>IF(CH6="X",1,0)+ IF(CH7="X",1,0)+ IF(CH8="X",1,0)+ IF(CH9="X",1,0)+ IF(CH10="X",1,0)+ IF(CH11="X",1,0)+ IF(CH12="X",1,0)+ IF(CH13="X",1)+ IF(CH14="X",1,0)+ IF(CH23="X",1,0)+ IF(CH15="X",1,0)+ IF(CH16="X",1,0)+ IF(CH17="X",1)+ IF(CH18="X",1,0)+ IF(CH19="X",1,0)+ IF(CH20="X",1,0)+ IF(CH21="X",1,0)+ IF(CH22="X",1,0)</f>
        <v>15</v>
      </c>
      <c r="CJ6" s="479" t="str">
        <f>IF(CI6=0,"Sin Impacto",IF(CI6&lt;=5,"Impacto Moderado",IF(CI6&lt;=11,"Impacto Mayor",IF(CI6&lt;=18,"Impacto Catastrófico"))))</f>
        <v>Impacto Catastrófico</v>
      </c>
      <c r="CK6" s="56" t="s">
        <v>252</v>
      </c>
      <c r="CL6" s="194" t="s">
        <v>395</v>
      </c>
      <c r="CM6" s="45">
        <f>IF(CL6="X",1,0)+ IF(CL7="X",1,0)+ IF(CL8="X",1,0)+ IF(CL9="X",1,0)+ IF(CL10="X",1,0)+ IF(CL11="X",1,0)+ IF(CL12="X",1,0)+ IF(CL13="X",1)+ IF(CL14="X",1,0)+ IF(CL23="X",1,0)+ IF(CL15="X",1,0)+ IF(CL16="X",1,0)+ IF(CL17="X",1)+ IF(CL18="X",1,0)+ IF(CL19="X",1,0)+ IF(CL20="X",1,0)+ IF(CL21="X",1,0)+ IF(CL22="X",1,0)</f>
        <v>12</v>
      </c>
      <c r="CN6" s="479" t="str">
        <f>IF(CM6=0,"Sin Impacto",IF(CM6&lt;=5,"Impacto Moderado",IF(CM6&lt;=11,"Impacto Mayor",IF(CM6&lt;=18,"Impacto Catastrófico"))))</f>
        <v>Impacto Catastrófico</v>
      </c>
      <c r="CO6" s="57" t="s">
        <v>252</v>
      </c>
      <c r="CP6" s="268"/>
      <c r="CQ6" s="268"/>
      <c r="CR6" s="479" t="str">
        <f>IF(CQ6=0,"Sin Impacto",IF(CQ6&lt;=5,"Impacto Moderado",IF(CQ6&lt;=11,"Impacto Mayor",IF(CQ6&lt;=18,"Impacto Catastrófico"))))</f>
        <v>Sin Impacto</v>
      </c>
      <c r="CS6" s="56" t="s">
        <v>252</v>
      </c>
      <c r="CT6" s="268"/>
      <c r="CU6" s="268"/>
      <c r="CV6" s="479" t="str">
        <f>IF(CU6=0,"Sin Impacto",IF(CU6&lt;=5,"Impacto Moderado",IF(CU6&lt;=11,"Impacto Mayor",IF(CU6&lt;=18,"Impacto Catastrófico"))))</f>
        <v>Sin Impacto</v>
      </c>
    </row>
    <row r="7" spans="1:100" ht="56.25" x14ac:dyDescent="0.25">
      <c r="A7" s="56" t="s">
        <v>249</v>
      </c>
      <c r="B7" s="48" t="s">
        <v>395</v>
      </c>
      <c r="C7" s="46"/>
      <c r="D7" s="479"/>
      <c r="E7" s="57" t="s">
        <v>249</v>
      </c>
      <c r="F7" s="116"/>
      <c r="G7" s="46"/>
      <c r="H7" s="479"/>
      <c r="I7" s="56" t="s">
        <v>249</v>
      </c>
      <c r="J7" s="48" t="s">
        <v>395</v>
      </c>
      <c r="K7" s="46"/>
      <c r="L7" s="479"/>
      <c r="M7" s="57" t="s">
        <v>249</v>
      </c>
      <c r="N7" s="48" t="s">
        <v>395</v>
      </c>
      <c r="O7" s="46"/>
      <c r="P7" s="479"/>
      <c r="Q7" s="56" t="s">
        <v>249</v>
      </c>
      <c r="R7" s="48" t="s">
        <v>395</v>
      </c>
      <c r="S7" s="46"/>
      <c r="T7" s="479"/>
      <c r="U7" s="57" t="s">
        <v>249</v>
      </c>
      <c r="V7" s="48" t="s">
        <v>395</v>
      </c>
      <c r="W7" s="46"/>
      <c r="X7" s="479"/>
      <c r="Y7" s="56" t="s">
        <v>249</v>
      </c>
      <c r="Z7" s="119" t="s">
        <v>395</v>
      </c>
      <c r="AA7" s="46"/>
      <c r="AB7" s="479"/>
      <c r="AC7" s="57" t="s">
        <v>249</v>
      </c>
      <c r="AD7" s="119" t="s">
        <v>395</v>
      </c>
      <c r="AE7" s="46"/>
      <c r="AF7" s="479"/>
      <c r="AG7" s="56" t="s">
        <v>249</v>
      </c>
      <c r="AH7" s="119" t="s">
        <v>395</v>
      </c>
      <c r="AI7" s="46"/>
      <c r="AJ7" s="479"/>
      <c r="AK7" s="57" t="s">
        <v>249</v>
      </c>
      <c r="AL7" s="119" t="s">
        <v>395</v>
      </c>
      <c r="AM7" s="46"/>
      <c r="AN7" s="479"/>
      <c r="AO7" s="56" t="s">
        <v>249</v>
      </c>
      <c r="AP7" s="119" t="s">
        <v>395</v>
      </c>
      <c r="AQ7" s="46"/>
      <c r="AR7" s="479"/>
      <c r="AS7" s="57" t="s">
        <v>249</v>
      </c>
      <c r="AT7" s="48" t="s">
        <v>395</v>
      </c>
      <c r="AU7" s="46"/>
      <c r="AV7" s="479"/>
      <c r="AW7" s="56" t="s">
        <v>249</v>
      </c>
      <c r="AX7" s="119" t="s">
        <v>395</v>
      </c>
      <c r="AY7" s="46"/>
      <c r="AZ7" s="479"/>
      <c r="BA7" s="57" t="s">
        <v>249</v>
      </c>
      <c r="BB7" s="119" t="s">
        <v>395</v>
      </c>
      <c r="BC7" s="46"/>
      <c r="BD7" s="479"/>
      <c r="BE7" s="56" t="s">
        <v>249</v>
      </c>
      <c r="BF7" s="119" t="s">
        <v>395</v>
      </c>
      <c r="BG7" s="46"/>
      <c r="BH7" s="479"/>
      <c r="BI7" s="57" t="s">
        <v>249</v>
      </c>
      <c r="BJ7" s="119"/>
      <c r="BK7" s="46"/>
      <c r="BL7" s="479"/>
      <c r="BM7" s="56" t="s">
        <v>249</v>
      </c>
      <c r="BN7" s="116"/>
      <c r="BO7" s="46"/>
      <c r="BP7" s="479"/>
      <c r="BQ7" s="57" t="s">
        <v>249</v>
      </c>
      <c r="BR7" s="119" t="s">
        <v>395</v>
      </c>
      <c r="BS7" s="46"/>
      <c r="BT7" s="479"/>
      <c r="BU7" s="56" t="s">
        <v>249</v>
      </c>
      <c r="BV7" s="119"/>
      <c r="BW7" s="46"/>
      <c r="BX7" s="479"/>
      <c r="BY7" s="57" t="s">
        <v>249</v>
      </c>
      <c r="BZ7" s="116"/>
      <c r="CA7" s="46"/>
      <c r="CB7" s="479"/>
      <c r="CC7" s="56" t="s">
        <v>249</v>
      </c>
      <c r="CD7" s="116"/>
      <c r="CE7" s="46"/>
      <c r="CF7" s="479"/>
      <c r="CG7" s="57" t="s">
        <v>249</v>
      </c>
      <c r="CH7" s="133" t="s">
        <v>395</v>
      </c>
      <c r="CI7" s="46"/>
      <c r="CJ7" s="479"/>
      <c r="CK7" s="56" t="s">
        <v>249</v>
      </c>
      <c r="CL7" s="48" t="s">
        <v>395</v>
      </c>
      <c r="CM7" s="46"/>
      <c r="CN7" s="479"/>
      <c r="CO7" s="57" t="s">
        <v>249</v>
      </c>
      <c r="CP7" s="48"/>
      <c r="CQ7" s="46"/>
      <c r="CR7" s="479"/>
      <c r="CS7" s="56" t="s">
        <v>249</v>
      </c>
      <c r="CT7" s="48"/>
      <c r="CU7" s="46"/>
      <c r="CV7" s="479"/>
    </row>
    <row r="8" spans="1:100" ht="45" x14ac:dyDescent="0.25">
      <c r="A8" s="56" t="s">
        <v>250</v>
      </c>
      <c r="B8" s="48" t="s">
        <v>395</v>
      </c>
      <c r="C8" s="46"/>
      <c r="D8" s="479"/>
      <c r="E8" s="57" t="s">
        <v>250</v>
      </c>
      <c r="F8" s="116"/>
      <c r="G8" s="46"/>
      <c r="H8" s="479"/>
      <c r="I8" s="56" t="s">
        <v>250</v>
      </c>
      <c r="J8" s="48"/>
      <c r="K8" s="46"/>
      <c r="L8" s="479"/>
      <c r="M8" s="57" t="s">
        <v>250</v>
      </c>
      <c r="N8" s="48"/>
      <c r="O8" s="46"/>
      <c r="P8" s="479"/>
      <c r="Q8" s="56" t="s">
        <v>250</v>
      </c>
      <c r="R8" s="48"/>
      <c r="S8" s="46"/>
      <c r="T8" s="479"/>
      <c r="U8" s="57" t="s">
        <v>250</v>
      </c>
      <c r="V8" s="48"/>
      <c r="W8" s="46"/>
      <c r="X8" s="479"/>
      <c r="Y8" s="56" t="s">
        <v>250</v>
      </c>
      <c r="Z8" s="119" t="s">
        <v>395</v>
      </c>
      <c r="AA8" s="46"/>
      <c r="AB8" s="479"/>
      <c r="AC8" s="57" t="s">
        <v>250</v>
      </c>
      <c r="AD8" s="119" t="s">
        <v>395</v>
      </c>
      <c r="AE8" s="46"/>
      <c r="AF8" s="479"/>
      <c r="AG8" s="56" t="s">
        <v>250</v>
      </c>
      <c r="AH8" s="119" t="s">
        <v>395</v>
      </c>
      <c r="AI8" s="46"/>
      <c r="AJ8" s="479"/>
      <c r="AK8" s="57" t="s">
        <v>250</v>
      </c>
      <c r="AL8" s="119" t="s">
        <v>395</v>
      </c>
      <c r="AM8" s="46"/>
      <c r="AN8" s="479"/>
      <c r="AO8" s="56" t="s">
        <v>250</v>
      </c>
      <c r="AP8" s="119"/>
      <c r="AQ8" s="46"/>
      <c r="AR8" s="479"/>
      <c r="AS8" s="57" t="s">
        <v>250</v>
      </c>
      <c r="AT8" s="48" t="s">
        <v>395</v>
      </c>
      <c r="AU8" s="46"/>
      <c r="AV8" s="479"/>
      <c r="AW8" s="56" t="s">
        <v>250</v>
      </c>
      <c r="AX8" s="119" t="s">
        <v>395</v>
      </c>
      <c r="AY8" s="46"/>
      <c r="AZ8" s="479"/>
      <c r="BA8" s="57" t="s">
        <v>250</v>
      </c>
      <c r="BB8" s="119" t="s">
        <v>395</v>
      </c>
      <c r="BC8" s="46"/>
      <c r="BD8" s="479"/>
      <c r="BE8" s="56" t="s">
        <v>250</v>
      </c>
      <c r="BF8" s="119" t="s">
        <v>395</v>
      </c>
      <c r="BG8" s="46"/>
      <c r="BH8" s="479"/>
      <c r="BI8" s="57" t="s">
        <v>250</v>
      </c>
      <c r="BJ8" s="119"/>
      <c r="BK8" s="46"/>
      <c r="BL8" s="479"/>
      <c r="BM8" s="56" t="s">
        <v>250</v>
      </c>
      <c r="BN8" s="116"/>
      <c r="BO8" s="46"/>
      <c r="BP8" s="479"/>
      <c r="BQ8" s="57" t="s">
        <v>250</v>
      </c>
      <c r="BR8" s="119"/>
      <c r="BS8" s="46"/>
      <c r="BT8" s="479"/>
      <c r="BU8" s="56" t="s">
        <v>250</v>
      </c>
      <c r="BV8" s="119"/>
      <c r="BW8" s="46"/>
      <c r="BX8" s="479"/>
      <c r="BY8" s="57" t="s">
        <v>250</v>
      </c>
      <c r="BZ8" s="116"/>
      <c r="CA8" s="46"/>
      <c r="CB8" s="479"/>
      <c r="CC8" s="56" t="s">
        <v>250</v>
      </c>
      <c r="CD8" s="116"/>
      <c r="CE8" s="46"/>
      <c r="CF8" s="479"/>
      <c r="CG8" s="57" t="s">
        <v>250</v>
      </c>
      <c r="CH8" s="133" t="s">
        <v>395</v>
      </c>
      <c r="CI8" s="46"/>
      <c r="CJ8" s="479"/>
      <c r="CK8" s="56" t="s">
        <v>250</v>
      </c>
      <c r="CL8" s="48" t="s">
        <v>395</v>
      </c>
      <c r="CM8" s="46"/>
      <c r="CN8" s="479"/>
      <c r="CO8" s="57" t="s">
        <v>250</v>
      </c>
      <c r="CP8" s="48"/>
      <c r="CQ8" s="46"/>
      <c r="CR8" s="479"/>
      <c r="CS8" s="56" t="s">
        <v>250</v>
      </c>
      <c r="CT8" s="48"/>
      <c r="CU8" s="46"/>
      <c r="CV8" s="479"/>
    </row>
    <row r="9" spans="1:100" ht="67.5" x14ac:dyDescent="0.25">
      <c r="A9" s="56" t="s">
        <v>251</v>
      </c>
      <c r="B9" s="48"/>
      <c r="C9" s="46"/>
      <c r="D9" s="479"/>
      <c r="E9" s="57" t="s">
        <v>251</v>
      </c>
      <c r="F9" s="116"/>
      <c r="G9" s="46"/>
      <c r="H9" s="479"/>
      <c r="I9" s="56" t="s">
        <v>251</v>
      </c>
      <c r="J9" s="48"/>
      <c r="K9" s="46"/>
      <c r="L9" s="479"/>
      <c r="M9" s="57" t="s">
        <v>251</v>
      </c>
      <c r="N9" s="48"/>
      <c r="O9" s="46"/>
      <c r="P9" s="479"/>
      <c r="Q9" s="56" t="s">
        <v>251</v>
      </c>
      <c r="R9" s="48"/>
      <c r="S9" s="46"/>
      <c r="T9" s="479"/>
      <c r="U9" s="57" t="s">
        <v>251</v>
      </c>
      <c r="V9" s="48"/>
      <c r="W9" s="46"/>
      <c r="X9" s="479"/>
      <c r="Y9" s="56" t="s">
        <v>251</v>
      </c>
      <c r="Z9" s="119"/>
      <c r="AA9" s="46"/>
      <c r="AB9" s="479"/>
      <c r="AC9" s="57" t="s">
        <v>251</v>
      </c>
      <c r="AD9" s="119" t="s">
        <v>395</v>
      </c>
      <c r="AE9" s="46"/>
      <c r="AF9" s="479"/>
      <c r="AG9" s="56" t="s">
        <v>251</v>
      </c>
      <c r="AH9" s="119" t="s">
        <v>395</v>
      </c>
      <c r="AI9" s="46"/>
      <c r="AJ9" s="479"/>
      <c r="AK9" s="57" t="s">
        <v>251</v>
      </c>
      <c r="AL9" s="119" t="s">
        <v>395</v>
      </c>
      <c r="AM9" s="46"/>
      <c r="AN9" s="479"/>
      <c r="AO9" s="56" t="s">
        <v>251</v>
      </c>
      <c r="AP9" s="119"/>
      <c r="AQ9" s="46"/>
      <c r="AR9" s="479"/>
      <c r="AS9" s="57" t="s">
        <v>251</v>
      </c>
      <c r="AT9" s="48" t="s">
        <v>395</v>
      </c>
      <c r="AU9" s="46"/>
      <c r="AV9" s="479"/>
      <c r="AW9" s="56" t="s">
        <v>251</v>
      </c>
      <c r="AX9" s="119" t="s">
        <v>395</v>
      </c>
      <c r="AY9" s="46"/>
      <c r="AZ9" s="479"/>
      <c r="BA9" s="57" t="s">
        <v>251</v>
      </c>
      <c r="BB9" s="119" t="s">
        <v>395</v>
      </c>
      <c r="BC9" s="46"/>
      <c r="BD9" s="479"/>
      <c r="BE9" s="56" t="s">
        <v>251</v>
      </c>
      <c r="BF9" s="119" t="s">
        <v>395</v>
      </c>
      <c r="BG9" s="46"/>
      <c r="BH9" s="479"/>
      <c r="BI9" s="57" t="s">
        <v>251</v>
      </c>
      <c r="BJ9" s="119"/>
      <c r="BK9" s="46"/>
      <c r="BL9" s="479"/>
      <c r="BM9" s="56" t="s">
        <v>251</v>
      </c>
      <c r="BN9" s="116"/>
      <c r="BO9" s="46"/>
      <c r="BP9" s="479"/>
      <c r="BQ9" s="57" t="s">
        <v>251</v>
      </c>
      <c r="BR9" s="119"/>
      <c r="BS9" s="46"/>
      <c r="BT9" s="479"/>
      <c r="BU9" s="56" t="s">
        <v>251</v>
      </c>
      <c r="BV9" s="119"/>
      <c r="BW9" s="46"/>
      <c r="BX9" s="479"/>
      <c r="BY9" s="57" t="s">
        <v>251</v>
      </c>
      <c r="BZ9" s="116"/>
      <c r="CA9" s="46"/>
      <c r="CB9" s="479"/>
      <c r="CC9" s="56" t="s">
        <v>251</v>
      </c>
      <c r="CD9" s="116"/>
      <c r="CE9" s="46"/>
      <c r="CF9" s="479"/>
      <c r="CG9" s="57" t="s">
        <v>251</v>
      </c>
      <c r="CH9" s="133" t="s">
        <v>395</v>
      </c>
      <c r="CI9" s="46"/>
      <c r="CJ9" s="479"/>
      <c r="CK9" s="56" t="s">
        <v>251</v>
      </c>
      <c r="CL9" s="48" t="s">
        <v>395</v>
      </c>
      <c r="CM9" s="46"/>
      <c r="CN9" s="479"/>
      <c r="CO9" s="57" t="s">
        <v>251</v>
      </c>
      <c r="CP9" s="48"/>
      <c r="CQ9" s="46"/>
      <c r="CR9" s="479"/>
      <c r="CS9" s="56" t="s">
        <v>251</v>
      </c>
      <c r="CT9" s="48"/>
      <c r="CU9" s="46"/>
      <c r="CV9" s="479"/>
    </row>
    <row r="10" spans="1:100" ht="67.5" x14ac:dyDescent="0.25">
      <c r="A10" s="56" t="s">
        <v>253</v>
      </c>
      <c r="B10" s="48" t="s">
        <v>395</v>
      </c>
      <c r="C10" s="46"/>
      <c r="D10" s="479"/>
      <c r="E10" s="57" t="s">
        <v>253</v>
      </c>
      <c r="F10" s="116"/>
      <c r="G10" s="46"/>
      <c r="H10" s="479"/>
      <c r="I10" s="56" t="s">
        <v>253</v>
      </c>
      <c r="J10" s="48" t="s">
        <v>395</v>
      </c>
      <c r="K10" s="46"/>
      <c r="L10" s="479"/>
      <c r="M10" s="57" t="s">
        <v>253</v>
      </c>
      <c r="N10" s="48" t="s">
        <v>395</v>
      </c>
      <c r="O10" s="46"/>
      <c r="P10" s="479"/>
      <c r="Q10" s="56" t="s">
        <v>253</v>
      </c>
      <c r="R10" s="48" t="s">
        <v>395</v>
      </c>
      <c r="S10" s="46"/>
      <c r="T10" s="479"/>
      <c r="U10" s="57" t="s">
        <v>253</v>
      </c>
      <c r="V10" s="48" t="s">
        <v>395</v>
      </c>
      <c r="W10" s="46"/>
      <c r="X10" s="479"/>
      <c r="Y10" s="56" t="s">
        <v>253</v>
      </c>
      <c r="Z10" s="119" t="s">
        <v>395</v>
      </c>
      <c r="AA10" s="46"/>
      <c r="AB10" s="479"/>
      <c r="AC10" s="57" t="s">
        <v>253</v>
      </c>
      <c r="AD10" s="119" t="s">
        <v>395</v>
      </c>
      <c r="AE10" s="46"/>
      <c r="AF10" s="479"/>
      <c r="AG10" s="56" t="s">
        <v>253</v>
      </c>
      <c r="AH10" s="119" t="s">
        <v>395</v>
      </c>
      <c r="AI10" s="46"/>
      <c r="AJ10" s="479"/>
      <c r="AK10" s="57" t="s">
        <v>253</v>
      </c>
      <c r="AL10" s="119" t="s">
        <v>395</v>
      </c>
      <c r="AM10" s="46"/>
      <c r="AN10" s="479"/>
      <c r="AO10" s="56" t="s">
        <v>253</v>
      </c>
      <c r="AP10" s="119" t="s">
        <v>395</v>
      </c>
      <c r="AQ10" s="46"/>
      <c r="AR10" s="479"/>
      <c r="AS10" s="57" t="s">
        <v>253</v>
      </c>
      <c r="AT10" s="48" t="s">
        <v>395</v>
      </c>
      <c r="AU10" s="46"/>
      <c r="AV10" s="479"/>
      <c r="AW10" s="56" t="s">
        <v>253</v>
      </c>
      <c r="AX10" s="119" t="s">
        <v>395</v>
      </c>
      <c r="AY10" s="46"/>
      <c r="AZ10" s="479"/>
      <c r="BA10" s="57" t="s">
        <v>253</v>
      </c>
      <c r="BB10" s="119" t="s">
        <v>395</v>
      </c>
      <c r="BC10" s="46"/>
      <c r="BD10" s="479"/>
      <c r="BE10" s="56" t="s">
        <v>253</v>
      </c>
      <c r="BF10" s="119" t="s">
        <v>395</v>
      </c>
      <c r="BG10" s="46"/>
      <c r="BH10" s="479"/>
      <c r="BI10" s="57" t="s">
        <v>253</v>
      </c>
      <c r="BJ10" s="119" t="s">
        <v>395</v>
      </c>
      <c r="BK10" s="46"/>
      <c r="BL10" s="479"/>
      <c r="BM10" s="56" t="s">
        <v>253</v>
      </c>
      <c r="BN10" s="116"/>
      <c r="BO10" s="46"/>
      <c r="BP10" s="479"/>
      <c r="BQ10" s="57" t="s">
        <v>253</v>
      </c>
      <c r="BR10" s="119"/>
      <c r="BS10" s="46"/>
      <c r="BT10" s="479"/>
      <c r="BU10" s="56" t="s">
        <v>253</v>
      </c>
      <c r="BV10" s="119" t="s">
        <v>395</v>
      </c>
      <c r="BW10" s="46"/>
      <c r="BX10" s="479"/>
      <c r="BY10" s="57" t="s">
        <v>253</v>
      </c>
      <c r="BZ10" s="116"/>
      <c r="CA10" s="46"/>
      <c r="CB10" s="479"/>
      <c r="CC10" s="56" t="s">
        <v>253</v>
      </c>
      <c r="CD10" s="116"/>
      <c r="CE10" s="46"/>
      <c r="CF10" s="479"/>
      <c r="CG10" s="57" t="s">
        <v>253</v>
      </c>
      <c r="CH10" s="133" t="s">
        <v>395</v>
      </c>
      <c r="CI10" s="46"/>
      <c r="CJ10" s="479"/>
      <c r="CK10" s="56" t="s">
        <v>253</v>
      </c>
      <c r="CL10" s="48" t="s">
        <v>395</v>
      </c>
      <c r="CM10" s="46"/>
      <c r="CN10" s="479"/>
      <c r="CO10" s="57" t="s">
        <v>253</v>
      </c>
      <c r="CP10" s="48"/>
      <c r="CQ10" s="46"/>
      <c r="CR10" s="479"/>
      <c r="CS10" s="56" t="s">
        <v>253</v>
      </c>
      <c r="CT10" s="48"/>
      <c r="CU10" s="46"/>
      <c r="CV10" s="479"/>
    </row>
    <row r="11" spans="1:100" ht="24" customHeight="1" x14ac:dyDescent="0.25">
      <c r="A11" s="56" t="s">
        <v>254</v>
      </c>
      <c r="B11" s="48" t="s">
        <v>395</v>
      </c>
      <c r="C11" s="46"/>
      <c r="D11" s="479"/>
      <c r="E11" s="57" t="s">
        <v>254</v>
      </c>
      <c r="F11" s="116"/>
      <c r="G11" s="46"/>
      <c r="H11" s="479"/>
      <c r="I11" s="56" t="s">
        <v>254</v>
      </c>
      <c r="J11" s="48" t="s">
        <v>395</v>
      </c>
      <c r="K11" s="46"/>
      <c r="L11" s="479"/>
      <c r="M11" s="57" t="s">
        <v>254</v>
      </c>
      <c r="N11" s="48" t="s">
        <v>395</v>
      </c>
      <c r="O11" s="46"/>
      <c r="P11" s="479"/>
      <c r="Q11" s="56" t="s">
        <v>254</v>
      </c>
      <c r="R11" s="48" t="s">
        <v>395</v>
      </c>
      <c r="S11" s="46"/>
      <c r="T11" s="479"/>
      <c r="U11" s="57" t="s">
        <v>254</v>
      </c>
      <c r="V11" s="48"/>
      <c r="W11" s="46"/>
      <c r="X11" s="479"/>
      <c r="Y11" s="56" t="s">
        <v>254</v>
      </c>
      <c r="Z11" s="119" t="s">
        <v>395</v>
      </c>
      <c r="AA11" s="46"/>
      <c r="AB11" s="479"/>
      <c r="AC11" s="57" t="s">
        <v>254</v>
      </c>
      <c r="AD11" s="119" t="s">
        <v>395</v>
      </c>
      <c r="AE11" s="46"/>
      <c r="AF11" s="479"/>
      <c r="AG11" s="56" t="s">
        <v>254</v>
      </c>
      <c r="AH11" s="119" t="s">
        <v>395</v>
      </c>
      <c r="AI11" s="46"/>
      <c r="AJ11" s="479"/>
      <c r="AK11" s="57" t="s">
        <v>254</v>
      </c>
      <c r="AL11" s="119" t="s">
        <v>395</v>
      </c>
      <c r="AM11" s="46"/>
      <c r="AN11" s="479"/>
      <c r="AO11" s="56" t="s">
        <v>254</v>
      </c>
      <c r="AP11" s="119"/>
      <c r="AQ11" s="46"/>
      <c r="AR11" s="479"/>
      <c r="AS11" s="57" t="s">
        <v>254</v>
      </c>
      <c r="AT11" s="48" t="s">
        <v>395</v>
      </c>
      <c r="AU11" s="46"/>
      <c r="AV11" s="479"/>
      <c r="AW11" s="56" t="s">
        <v>254</v>
      </c>
      <c r="AX11" s="119"/>
      <c r="AY11" s="46"/>
      <c r="AZ11" s="479"/>
      <c r="BA11" s="57" t="s">
        <v>254</v>
      </c>
      <c r="BB11" s="119" t="s">
        <v>395</v>
      </c>
      <c r="BC11" s="46"/>
      <c r="BD11" s="479"/>
      <c r="BE11" s="56" t="s">
        <v>254</v>
      </c>
      <c r="BF11" s="119" t="s">
        <v>395</v>
      </c>
      <c r="BG11" s="46"/>
      <c r="BH11" s="479"/>
      <c r="BI11" s="57" t="s">
        <v>254</v>
      </c>
      <c r="BJ11" s="119" t="s">
        <v>395</v>
      </c>
      <c r="BK11" s="46"/>
      <c r="BL11" s="479"/>
      <c r="BM11" s="56" t="s">
        <v>254</v>
      </c>
      <c r="BN11" s="116"/>
      <c r="BO11" s="46"/>
      <c r="BP11" s="479"/>
      <c r="BQ11" s="57" t="s">
        <v>254</v>
      </c>
      <c r="BR11" s="119"/>
      <c r="BS11" s="46"/>
      <c r="BT11" s="479"/>
      <c r="BU11" s="56" t="s">
        <v>254</v>
      </c>
      <c r="BV11" s="119" t="s">
        <v>395</v>
      </c>
      <c r="BW11" s="46"/>
      <c r="BX11" s="479"/>
      <c r="BY11" s="57" t="s">
        <v>254</v>
      </c>
      <c r="BZ11" s="116"/>
      <c r="CA11" s="46"/>
      <c r="CB11" s="479"/>
      <c r="CC11" s="56" t="s">
        <v>254</v>
      </c>
      <c r="CD11" s="116"/>
      <c r="CE11" s="46"/>
      <c r="CF11" s="479"/>
      <c r="CG11" s="57" t="s">
        <v>254</v>
      </c>
      <c r="CH11" s="133" t="s">
        <v>395</v>
      </c>
      <c r="CI11" s="46"/>
      <c r="CJ11" s="479"/>
      <c r="CK11" s="56" t="s">
        <v>254</v>
      </c>
      <c r="CL11" s="48" t="s">
        <v>395</v>
      </c>
      <c r="CM11" s="46"/>
      <c r="CN11" s="479"/>
      <c r="CO11" s="57" t="s">
        <v>254</v>
      </c>
      <c r="CP11" s="48"/>
      <c r="CQ11" s="46"/>
      <c r="CR11" s="479"/>
      <c r="CS11" s="56" t="s">
        <v>254</v>
      </c>
      <c r="CT11" s="48"/>
      <c r="CU11" s="46"/>
      <c r="CV11" s="479"/>
    </row>
    <row r="12" spans="1:100" ht="56.25" x14ac:dyDescent="0.25">
      <c r="A12" s="56" t="s">
        <v>255</v>
      </c>
      <c r="B12" s="48"/>
      <c r="C12" s="46"/>
      <c r="D12" s="479"/>
      <c r="E12" s="57" t="s">
        <v>255</v>
      </c>
      <c r="F12" s="116"/>
      <c r="G12" s="46"/>
      <c r="H12" s="479"/>
      <c r="I12" s="56" t="s">
        <v>255</v>
      </c>
      <c r="J12" s="48" t="s">
        <v>395</v>
      </c>
      <c r="K12" s="46"/>
      <c r="L12" s="479"/>
      <c r="M12" s="57" t="s">
        <v>255</v>
      </c>
      <c r="N12" s="48" t="s">
        <v>395</v>
      </c>
      <c r="O12" s="46"/>
      <c r="P12" s="479"/>
      <c r="Q12" s="56" t="s">
        <v>255</v>
      </c>
      <c r="R12" s="48" t="s">
        <v>395</v>
      </c>
      <c r="S12" s="46"/>
      <c r="T12" s="479"/>
      <c r="U12" s="57" t="s">
        <v>255</v>
      </c>
      <c r="V12" s="48"/>
      <c r="W12" s="46"/>
      <c r="X12" s="479"/>
      <c r="Y12" s="56" t="s">
        <v>255</v>
      </c>
      <c r="Z12" s="119" t="s">
        <v>395</v>
      </c>
      <c r="AA12" s="46"/>
      <c r="AB12" s="479"/>
      <c r="AC12" s="57" t="s">
        <v>255</v>
      </c>
      <c r="AD12" s="119" t="s">
        <v>395</v>
      </c>
      <c r="AE12" s="46"/>
      <c r="AF12" s="479"/>
      <c r="AG12" s="56" t="s">
        <v>255</v>
      </c>
      <c r="AH12" s="119" t="s">
        <v>395</v>
      </c>
      <c r="AI12" s="46"/>
      <c r="AJ12" s="479"/>
      <c r="AK12" s="57" t="s">
        <v>255</v>
      </c>
      <c r="AL12" s="119" t="s">
        <v>395</v>
      </c>
      <c r="AM12" s="46"/>
      <c r="AN12" s="479"/>
      <c r="AO12" s="56" t="s">
        <v>255</v>
      </c>
      <c r="AP12" s="119"/>
      <c r="AQ12" s="46"/>
      <c r="AR12" s="479"/>
      <c r="AS12" s="57" t="s">
        <v>255</v>
      </c>
      <c r="AT12" s="48" t="s">
        <v>395</v>
      </c>
      <c r="AU12" s="46"/>
      <c r="AV12" s="479"/>
      <c r="AW12" s="56" t="s">
        <v>255</v>
      </c>
      <c r="AX12" s="119"/>
      <c r="AY12" s="46"/>
      <c r="AZ12" s="479"/>
      <c r="BA12" s="57" t="s">
        <v>255</v>
      </c>
      <c r="BB12" s="119" t="s">
        <v>395</v>
      </c>
      <c r="BC12" s="46"/>
      <c r="BD12" s="479"/>
      <c r="BE12" s="56" t="s">
        <v>255</v>
      </c>
      <c r="BF12" s="119" t="s">
        <v>395</v>
      </c>
      <c r="BG12" s="46"/>
      <c r="BH12" s="479"/>
      <c r="BI12" s="57" t="s">
        <v>255</v>
      </c>
      <c r="BJ12" s="119"/>
      <c r="BK12" s="46"/>
      <c r="BL12" s="479"/>
      <c r="BM12" s="56" t="s">
        <v>255</v>
      </c>
      <c r="BN12" s="116"/>
      <c r="BO12" s="46"/>
      <c r="BP12" s="479"/>
      <c r="BQ12" s="57" t="s">
        <v>255</v>
      </c>
      <c r="BR12" s="119" t="s">
        <v>395</v>
      </c>
      <c r="BS12" s="46"/>
      <c r="BT12" s="479"/>
      <c r="BU12" s="56" t="s">
        <v>255</v>
      </c>
      <c r="BV12" s="119" t="s">
        <v>395</v>
      </c>
      <c r="BW12" s="46"/>
      <c r="BX12" s="479"/>
      <c r="BY12" s="57" t="s">
        <v>255</v>
      </c>
      <c r="BZ12" s="116"/>
      <c r="CA12" s="46"/>
      <c r="CB12" s="479"/>
      <c r="CC12" s="56" t="s">
        <v>255</v>
      </c>
      <c r="CD12" s="116"/>
      <c r="CE12" s="46"/>
      <c r="CF12" s="479"/>
      <c r="CG12" s="57" t="s">
        <v>255</v>
      </c>
      <c r="CH12" s="133" t="s">
        <v>395</v>
      </c>
      <c r="CI12" s="46"/>
      <c r="CJ12" s="479"/>
      <c r="CK12" s="56" t="s">
        <v>255</v>
      </c>
      <c r="CL12" s="48" t="s">
        <v>395</v>
      </c>
      <c r="CM12" s="46"/>
      <c r="CN12" s="479"/>
      <c r="CO12" s="57" t="s">
        <v>255</v>
      </c>
      <c r="CP12" s="48"/>
      <c r="CQ12" s="46"/>
      <c r="CR12" s="479"/>
      <c r="CS12" s="56" t="s">
        <v>255</v>
      </c>
      <c r="CT12" s="48"/>
      <c r="CU12" s="46"/>
      <c r="CV12" s="479"/>
    </row>
    <row r="13" spans="1:100" ht="67.5" customHeight="1" x14ac:dyDescent="0.25">
      <c r="A13" s="56" t="s">
        <v>256</v>
      </c>
      <c r="B13" s="48" t="s">
        <v>395</v>
      </c>
      <c r="C13" s="46"/>
      <c r="D13" s="479"/>
      <c r="E13" s="57" t="s">
        <v>256</v>
      </c>
      <c r="F13" s="116"/>
      <c r="G13" s="46"/>
      <c r="H13" s="479"/>
      <c r="I13" s="56" t="s">
        <v>256</v>
      </c>
      <c r="J13" s="48"/>
      <c r="K13" s="46"/>
      <c r="L13" s="479"/>
      <c r="M13" s="57" t="s">
        <v>256</v>
      </c>
      <c r="N13" s="48"/>
      <c r="O13" s="46"/>
      <c r="P13" s="479"/>
      <c r="Q13" s="56" t="s">
        <v>256</v>
      </c>
      <c r="R13" s="48" t="s">
        <v>395</v>
      </c>
      <c r="S13" s="46"/>
      <c r="T13" s="479"/>
      <c r="U13" s="57" t="s">
        <v>256</v>
      </c>
      <c r="V13" s="48"/>
      <c r="W13" s="46"/>
      <c r="X13" s="479"/>
      <c r="Y13" s="56" t="s">
        <v>256</v>
      </c>
      <c r="Z13" s="119"/>
      <c r="AA13" s="46"/>
      <c r="AB13" s="479"/>
      <c r="AC13" s="57" t="s">
        <v>256</v>
      </c>
      <c r="AD13" s="119"/>
      <c r="AE13" s="46"/>
      <c r="AF13" s="479"/>
      <c r="AG13" s="56" t="s">
        <v>256</v>
      </c>
      <c r="AH13" s="119"/>
      <c r="AI13" s="46"/>
      <c r="AJ13" s="479"/>
      <c r="AK13" s="57" t="s">
        <v>256</v>
      </c>
      <c r="AL13" s="119"/>
      <c r="AM13" s="46"/>
      <c r="AN13" s="479"/>
      <c r="AO13" s="56" t="s">
        <v>256</v>
      </c>
      <c r="AP13" s="119"/>
      <c r="AQ13" s="46"/>
      <c r="AR13" s="479"/>
      <c r="AS13" s="57" t="s">
        <v>256</v>
      </c>
      <c r="AT13" s="48"/>
      <c r="AU13" s="46"/>
      <c r="AV13" s="479"/>
      <c r="AW13" s="56" t="s">
        <v>256</v>
      </c>
      <c r="AX13" s="119"/>
      <c r="AY13" s="46"/>
      <c r="AZ13" s="479"/>
      <c r="BA13" s="57" t="s">
        <v>256</v>
      </c>
      <c r="BB13" s="119" t="s">
        <v>395</v>
      </c>
      <c r="BC13" s="46"/>
      <c r="BD13" s="479"/>
      <c r="BE13" s="56" t="s">
        <v>256</v>
      </c>
      <c r="BF13" s="119" t="s">
        <v>395</v>
      </c>
      <c r="BG13" s="46"/>
      <c r="BH13" s="479"/>
      <c r="BI13" s="57" t="s">
        <v>256</v>
      </c>
      <c r="BJ13" s="119"/>
      <c r="BK13" s="46"/>
      <c r="BL13" s="479"/>
      <c r="BM13" s="56" t="s">
        <v>256</v>
      </c>
      <c r="BN13" s="116"/>
      <c r="BO13" s="46"/>
      <c r="BP13" s="479"/>
      <c r="BQ13" s="57" t="s">
        <v>256</v>
      </c>
      <c r="BR13" s="119"/>
      <c r="BS13" s="46"/>
      <c r="BT13" s="479"/>
      <c r="BU13" s="56" t="s">
        <v>256</v>
      </c>
      <c r="BV13" s="119"/>
      <c r="BW13" s="46"/>
      <c r="BX13" s="479"/>
      <c r="BY13" s="57" t="s">
        <v>256</v>
      </c>
      <c r="BZ13" s="116"/>
      <c r="CA13" s="46"/>
      <c r="CB13" s="479"/>
      <c r="CC13" s="56" t="s">
        <v>256</v>
      </c>
      <c r="CD13" s="116"/>
      <c r="CE13" s="46"/>
      <c r="CF13" s="479"/>
      <c r="CG13" s="57" t="s">
        <v>256</v>
      </c>
      <c r="CH13" s="133"/>
      <c r="CI13" s="46"/>
      <c r="CJ13" s="479"/>
      <c r="CK13" s="56" t="s">
        <v>256</v>
      </c>
      <c r="CL13" s="48"/>
      <c r="CM13" s="46"/>
      <c r="CN13" s="479"/>
      <c r="CO13" s="57" t="s">
        <v>256</v>
      </c>
      <c r="CP13" s="48"/>
      <c r="CQ13" s="46"/>
      <c r="CR13" s="479"/>
      <c r="CS13" s="56" t="s">
        <v>256</v>
      </c>
      <c r="CT13" s="48"/>
      <c r="CU13" s="46"/>
      <c r="CV13" s="479"/>
    </row>
    <row r="14" spans="1:100" ht="45" x14ac:dyDescent="0.25">
      <c r="A14" s="56" t="s">
        <v>257</v>
      </c>
      <c r="B14" s="48" t="s">
        <v>395</v>
      </c>
      <c r="C14" s="46"/>
      <c r="D14" s="479"/>
      <c r="E14" s="57" t="s">
        <v>257</v>
      </c>
      <c r="F14" s="116"/>
      <c r="G14" s="46"/>
      <c r="H14" s="479"/>
      <c r="I14" s="56" t="s">
        <v>257</v>
      </c>
      <c r="J14" s="48"/>
      <c r="K14" s="46"/>
      <c r="L14" s="479"/>
      <c r="M14" s="57" t="s">
        <v>257</v>
      </c>
      <c r="N14" s="48"/>
      <c r="O14" s="46"/>
      <c r="P14" s="479"/>
      <c r="Q14" s="56" t="s">
        <v>257</v>
      </c>
      <c r="R14" s="48"/>
      <c r="S14" s="46"/>
      <c r="T14" s="479"/>
      <c r="U14" s="57" t="s">
        <v>257</v>
      </c>
      <c r="V14" s="48"/>
      <c r="W14" s="46"/>
      <c r="X14" s="479"/>
      <c r="Y14" s="56" t="s">
        <v>257</v>
      </c>
      <c r="Z14" s="119"/>
      <c r="AA14" s="46"/>
      <c r="AB14" s="479"/>
      <c r="AC14" s="57" t="s">
        <v>257</v>
      </c>
      <c r="AD14" s="119"/>
      <c r="AE14" s="46"/>
      <c r="AF14" s="479"/>
      <c r="AG14" s="56" t="s">
        <v>257</v>
      </c>
      <c r="AH14" s="119"/>
      <c r="AI14" s="46"/>
      <c r="AJ14" s="479"/>
      <c r="AK14" s="57" t="s">
        <v>257</v>
      </c>
      <c r="AL14" s="119"/>
      <c r="AM14" s="46"/>
      <c r="AN14" s="479"/>
      <c r="AO14" s="56" t="s">
        <v>257</v>
      </c>
      <c r="AP14" s="119"/>
      <c r="AQ14" s="46"/>
      <c r="AR14" s="479"/>
      <c r="AS14" s="57" t="s">
        <v>257</v>
      </c>
      <c r="AT14" s="48"/>
      <c r="AU14" s="46"/>
      <c r="AV14" s="479"/>
      <c r="AW14" s="56" t="s">
        <v>257</v>
      </c>
      <c r="AX14" s="119" t="s">
        <v>395</v>
      </c>
      <c r="AY14" s="46"/>
      <c r="AZ14" s="479"/>
      <c r="BA14" s="57" t="s">
        <v>257</v>
      </c>
      <c r="BB14" s="119" t="s">
        <v>395</v>
      </c>
      <c r="BC14" s="46"/>
      <c r="BD14" s="479"/>
      <c r="BE14" s="56" t="s">
        <v>257</v>
      </c>
      <c r="BF14" s="119" t="s">
        <v>395</v>
      </c>
      <c r="BG14" s="46"/>
      <c r="BH14" s="479"/>
      <c r="BI14" s="57" t="s">
        <v>257</v>
      </c>
      <c r="BJ14" s="119"/>
      <c r="BK14" s="46"/>
      <c r="BL14" s="479"/>
      <c r="BM14" s="56" t="s">
        <v>257</v>
      </c>
      <c r="BN14" s="116"/>
      <c r="BO14" s="46"/>
      <c r="BP14" s="479"/>
      <c r="BQ14" s="57" t="s">
        <v>257</v>
      </c>
      <c r="BR14" s="119" t="s">
        <v>395</v>
      </c>
      <c r="BS14" s="46"/>
      <c r="BT14" s="479"/>
      <c r="BU14" s="56" t="s">
        <v>257</v>
      </c>
      <c r="BV14" s="119"/>
      <c r="BW14" s="46"/>
      <c r="BX14" s="479"/>
      <c r="BY14" s="57" t="s">
        <v>257</v>
      </c>
      <c r="BZ14" s="116"/>
      <c r="CA14" s="46"/>
      <c r="CB14" s="479"/>
      <c r="CC14" s="56" t="s">
        <v>257</v>
      </c>
      <c r="CD14" s="116"/>
      <c r="CE14" s="46"/>
      <c r="CF14" s="479"/>
      <c r="CG14" s="57" t="s">
        <v>257</v>
      </c>
      <c r="CH14" s="133"/>
      <c r="CI14" s="46"/>
      <c r="CJ14" s="479"/>
      <c r="CK14" s="56" t="s">
        <v>257</v>
      </c>
      <c r="CL14" s="48"/>
      <c r="CM14" s="46"/>
      <c r="CN14" s="479"/>
      <c r="CO14" s="57" t="s">
        <v>257</v>
      </c>
      <c r="CP14" s="48"/>
      <c r="CQ14" s="46"/>
      <c r="CR14" s="479"/>
      <c r="CS14" s="56" t="s">
        <v>257</v>
      </c>
      <c r="CT14" s="48"/>
      <c r="CU14" s="46"/>
      <c r="CV14" s="479"/>
    </row>
    <row r="15" spans="1:100" ht="67.5" x14ac:dyDescent="0.25">
      <c r="A15" s="56" t="s">
        <v>258</v>
      </c>
      <c r="B15" s="48" t="s">
        <v>395</v>
      </c>
      <c r="C15" s="46"/>
      <c r="D15" s="479"/>
      <c r="E15" s="57" t="s">
        <v>258</v>
      </c>
      <c r="F15" s="116"/>
      <c r="G15" s="46"/>
      <c r="H15" s="479"/>
      <c r="I15" s="56" t="s">
        <v>258</v>
      </c>
      <c r="J15" s="48" t="s">
        <v>395</v>
      </c>
      <c r="K15" s="46"/>
      <c r="L15" s="479"/>
      <c r="M15" s="57" t="s">
        <v>258</v>
      </c>
      <c r="N15" s="48" t="s">
        <v>395</v>
      </c>
      <c r="O15" s="46"/>
      <c r="P15" s="479"/>
      <c r="Q15" s="56" t="s">
        <v>258</v>
      </c>
      <c r="R15" s="48" t="s">
        <v>395</v>
      </c>
      <c r="S15" s="46"/>
      <c r="T15" s="479"/>
      <c r="U15" s="57" t="s">
        <v>258</v>
      </c>
      <c r="V15" s="48"/>
      <c r="W15" s="46"/>
      <c r="X15" s="479"/>
      <c r="Y15" s="56" t="s">
        <v>258</v>
      </c>
      <c r="Z15" s="119"/>
      <c r="AA15" s="46"/>
      <c r="AB15" s="479"/>
      <c r="AC15" s="57" t="s">
        <v>258</v>
      </c>
      <c r="AD15" s="119" t="s">
        <v>395</v>
      </c>
      <c r="AE15" s="46"/>
      <c r="AF15" s="479"/>
      <c r="AG15" s="56" t="s">
        <v>258</v>
      </c>
      <c r="AH15" s="119" t="s">
        <v>395</v>
      </c>
      <c r="AI15" s="46"/>
      <c r="AJ15" s="479"/>
      <c r="AK15" s="57" t="s">
        <v>258</v>
      </c>
      <c r="AL15" s="119" t="s">
        <v>395</v>
      </c>
      <c r="AM15" s="46"/>
      <c r="AN15" s="479"/>
      <c r="AO15" s="56" t="s">
        <v>258</v>
      </c>
      <c r="AP15" s="119"/>
      <c r="AQ15" s="46"/>
      <c r="AR15" s="479"/>
      <c r="AS15" s="57" t="s">
        <v>258</v>
      </c>
      <c r="AT15" s="48" t="s">
        <v>395</v>
      </c>
      <c r="AU15" s="46"/>
      <c r="AV15" s="479"/>
      <c r="AW15" s="56" t="s">
        <v>258</v>
      </c>
      <c r="AX15" s="119" t="s">
        <v>395</v>
      </c>
      <c r="AY15" s="46"/>
      <c r="AZ15" s="479"/>
      <c r="BA15" s="57" t="s">
        <v>258</v>
      </c>
      <c r="BB15" s="119" t="s">
        <v>395</v>
      </c>
      <c r="BC15" s="46"/>
      <c r="BD15" s="479"/>
      <c r="BE15" s="56" t="s">
        <v>258</v>
      </c>
      <c r="BF15" s="119" t="s">
        <v>395</v>
      </c>
      <c r="BG15" s="46"/>
      <c r="BH15" s="479"/>
      <c r="BI15" s="57" t="s">
        <v>258</v>
      </c>
      <c r="BJ15" s="119" t="s">
        <v>395</v>
      </c>
      <c r="BK15" s="46"/>
      <c r="BL15" s="479"/>
      <c r="BM15" s="56" t="s">
        <v>258</v>
      </c>
      <c r="BN15" s="116"/>
      <c r="BO15" s="46"/>
      <c r="BP15" s="479"/>
      <c r="BQ15" s="57" t="s">
        <v>258</v>
      </c>
      <c r="BR15" s="119"/>
      <c r="BS15" s="46"/>
      <c r="BT15" s="479"/>
      <c r="BU15" s="56" t="s">
        <v>258</v>
      </c>
      <c r="BV15" s="119"/>
      <c r="BW15" s="46"/>
      <c r="BX15" s="479"/>
      <c r="BY15" s="57" t="s">
        <v>258</v>
      </c>
      <c r="BZ15" s="116"/>
      <c r="CA15" s="46"/>
      <c r="CB15" s="479"/>
      <c r="CC15" s="56" t="s">
        <v>258</v>
      </c>
      <c r="CD15" s="116"/>
      <c r="CE15" s="46"/>
      <c r="CF15" s="479"/>
      <c r="CG15" s="57" t="s">
        <v>258</v>
      </c>
      <c r="CH15" s="133" t="s">
        <v>395</v>
      </c>
      <c r="CI15" s="46"/>
      <c r="CJ15" s="479"/>
      <c r="CK15" s="56" t="s">
        <v>258</v>
      </c>
      <c r="CL15" s="48"/>
      <c r="CM15" s="46"/>
      <c r="CN15" s="479"/>
      <c r="CO15" s="57" t="s">
        <v>258</v>
      </c>
      <c r="CP15" s="48"/>
      <c r="CQ15" s="46"/>
      <c r="CR15" s="479"/>
      <c r="CS15" s="56" t="s">
        <v>258</v>
      </c>
      <c r="CT15" s="48"/>
      <c r="CU15" s="46"/>
      <c r="CV15" s="479"/>
    </row>
    <row r="16" spans="1:100" ht="21" customHeight="1" x14ac:dyDescent="0.25">
      <c r="A16" s="56" t="s">
        <v>259</v>
      </c>
      <c r="B16" s="48" t="s">
        <v>395</v>
      </c>
      <c r="C16" s="46"/>
      <c r="D16" s="479"/>
      <c r="E16" s="57" t="s">
        <v>259</v>
      </c>
      <c r="F16" s="116"/>
      <c r="G16" s="46"/>
      <c r="H16" s="479"/>
      <c r="I16" s="56" t="s">
        <v>259</v>
      </c>
      <c r="J16" s="48" t="s">
        <v>395</v>
      </c>
      <c r="K16" s="46"/>
      <c r="L16" s="479"/>
      <c r="M16" s="57" t="s">
        <v>259</v>
      </c>
      <c r="N16" s="48" t="s">
        <v>395</v>
      </c>
      <c r="O16" s="46"/>
      <c r="P16" s="479"/>
      <c r="Q16" s="56" t="s">
        <v>259</v>
      </c>
      <c r="R16" s="48" t="s">
        <v>395</v>
      </c>
      <c r="S16" s="46"/>
      <c r="T16" s="479"/>
      <c r="U16" s="57" t="s">
        <v>259</v>
      </c>
      <c r="V16" s="48" t="s">
        <v>395</v>
      </c>
      <c r="W16" s="46"/>
      <c r="X16" s="479"/>
      <c r="Y16" s="56" t="s">
        <v>259</v>
      </c>
      <c r="Z16" s="119" t="s">
        <v>395</v>
      </c>
      <c r="AA16" s="46"/>
      <c r="AB16" s="479"/>
      <c r="AC16" s="57" t="s">
        <v>259</v>
      </c>
      <c r="AD16" s="119" t="s">
        <v>395</v>
      </c>
      <c r="AE16" s="46"/>
      <c r="AF16" s="479"/>
      <c r="AG16" s="56" t="s">
        <v>259</v>
      </c>
      <c r="AH16" s="119" t="s">
        <v>395</v>
      </c>
      <c r="AI16" s="46"/>
      <c r="AJ16" s="479"/>
      <c r="AK16" s="57" t="s">
        <v>259</v>
      </c>
      <c r="AL16" s="119" t="s">
        <v>395</v>
      </c>
      <c r="AM16" s="46"/>
      <c r="AN16" s="479"/>
      <c r="AO16" s="56" t="s">
        <v>259</v>
      </c>
      <c r="AP16" s="119" t="s">
        <v>395</v>
      </c>
      <c r="AQ16" s="46"/>
      <c r="AR16" s="479"/>
      <c r="AS16" s="57" t="s">
        <v>259</v>
      </c>
      <c r="AT16" s="48" t="s">
        <v>395</v>
      </c>
      <c r="AU16" s="46"/>
      <c r="AV16" s="479"/>
      <c r="AW16" s="56" t="s">
        <v>259</v>
      </c>
      <c r="AX16" s="119" t="s">
        <v>395</v>
      </c>
      <c r="AY16" s="46"/>
      <c r="AZ16" s="479"/>
      <c r="BA16" s="57" t="s">
        <v>259</v>
      </c>
      <c r="BB16" s="119" t="s">
        <v>395</v>
      </c>
      <c r="BC16" s="46"/>
      <c r="BD16" s="479"/>
      <c r="BE16" s="56" t="s">
        <v>259</v>
      </c>
      <c r="BF16" s="119" t="s">
        <v>395</v>
      </c>
      <c r="BG16" s="46"/>
      <c r="BH16" s="479"/>
      <c r="BI16" s="57" t="s">
        <v>259</v>
      </c>
      <c r="BJ16" s="119" t="s">
        <v>395</v>
      </c>
      <c r="BK16" s="46"/>
      <c r="BL16" s="479"/>
      <c r="BM16" s="56" t="s">
        <v>259</v>
      </c>
      <c r="BN16" s="116"/>
      <c r="BO16" s="46"/>
      <c r="BP16" s="479"/>
      <c r="BQ16" s="57" t="s">
        <v>259</v>
      </c>
      <c r="BR16" s="119"/>
      <c r="BS16" s="46"/>
      <c r="BT16" s="479"/>
      <c r="BU16" s="56" t="s">
        <v>259</v>
      </c>
      <c r="BV16" s="119"/>
      <c r="BW16" s="46"/>
      <c r="BX16" s="479"/>
      <c r="BY16" s="57" t="s">
        <v>259</v>
      </c>
      <c r="BZ16" s="116"/>
      <c r="CA16" s="46"/>
      <c r="CB16" s="479"/>
      <c r="CC16" s="56" t="s">
        <v>259</v>
      </c>
      <c r="CD16" s="116"/>
      <c r="CE16" s="46"/>
      <c r="CF16" s="479"/>
      <c r="CG16" s="57" t="s">
        <v>259</v>
      </c>
      <c r="CH16" s="133" t="s">
        <v>395</v>
      </c>
      <c r="CI16" s="46"/>
      <c r="CJ16" s="479"/>
      <c r="CK16" s="56" t="s">
        <v>259</v>
      </c>
      <c r="CL16" s="48" t="s">
        <v>395</v>
      </c>
      <c r="CM16" s="46"/>
      <c r="CN16" s="479"/>
      <c r="CO16" s="57" t="s">
        <v>259</v>
      </c>
      <c r="CP16" s="48"/>
      <c r="CQ16" s="46"/>
      <c r="CR16" s="479"/>
      <c r="CS16" s="56" t="s">
        <v>259</v>
      </c>
      <c r="CT16" s="48"/>
      <c r="CU16" s="46"/>
      <c r="CV16" s="479"/>
    </row>
    <row r="17" spans="1:100" ht="33.75" x14ac:dyDescent="0.25">
      <c r="A17" s="56" t="s">
        <v>260</v>
      </c>
      <c r="B17" s="48" t="s">
        <v>395</v>
      </c>
      <c r="C17" s="46"/>
      <c r="D17" s="479"/>
      <c r="E17" s="57" t="s">
        <v>260</v>
      </c>
      <c r="F17" s="116"/>
      <c r="G17" s="46"/>
      <c r="H17" s="479"/>
      <c r="I17" s="56" t="s">
        <v>260</v>
      </c>
      <c r="J17" s="48" t="s">
        <v>395</v>
      </c>
      <c r="K17" s="46"/>
      <c r="L17" s="479"/>
      <c r="M17" s="57" t="s">
        <v>260</v>
      </c>
      <c r="N17" s="48" t="s">
        <v>395</v>
      </c>
      <c r="O17" s="46"/>
      <c r="P17" s="479"/>
      <c r="Q17" s="56" t="s">
        <v>260</v>
      </c>
      <c r="R17" s="48" t="s">
        <v>395</v>
      </c>
      <c r="S17" s="46"/>
      <c r="T17" s="479"/>
      <c r="U17" s="57" t="s">
        <v>260</v>
      </c>
      <c r="V17" s="48" t="s">
        <v>395</v>
      </c>
      <c r="W17" s="46"/>
      <c r="X17" s="479"/>
      <c r="Y17" s="56" t="s">
        <v>260</v>
      </c>
      <c r="Z17" s="119"/>
      <c r="AA17" s="46"/>
      <c r="AB17" s="479"/>
      <c r="AC17" s="57" t="s">
        <v>260</v>
      </c>
      <c r="AD17" s="119" t="s">
        <v>395</v>
      </c>
      <c r="AE17" s="46"/>
      <c r="AF17" s="479"/>
      <c r="AG17" s="56" t="s">
        <v>260</v>
      </c>
      <c r="AH17" s="119" t="s">
        <v>395</v>
      </c>
      <c r="AI17" s="46"/>
      <c r="AJ17" s="479"/>
      <c r="AK17" s="57" t="s">
        <v>260</v>
      </c>
      <c r="AL17" s="119" t="s">
        <v>395</v>
      </c>
      <c r="AM17" s="46"/>
      <c r="AN17" s="479"/>
      <c r="AO17" s="56" t="s">
        <v>260</v>
      </c>
      <c r="AP17" s="119" t="s">
        <v>395</v>
      </c>
      <c r="AQ17" s="46"/>
      <c r="AR17" s="479"/>
      <c r="AS17" s="57" t="s">
        <v>260</v>
      </c>
      <c r="AT17" s="48" t="s">
        <v>395</v>
      </c>
      <c r="AU17" s="46"/>
      <c r="AV17" s="479"/>
      <c r="AW17" s="56" t="s">
        <v>260</v>
      </c>
      <c r="AX17" s="119" t="s">
        <v>395</v>
      </c>
      <c r="AY17" s="46"/>
      <c r="AZ17" s="479"/>
      <c r="BA17" s="57" t="s">
        <v>260</v>
      </c>
      <c r="BB17" s="119" t="s">
        <v>395</v>
      </c>
      <c r="BC17" s="46"/>
      <c r="BD17" s="479"/>
      <c r="BE17" s="56" t="s">
        <v>260</v>
      </c>
      <c r="BF17" s="119" t="s">
        <v>395</v>
      </c>
      <c r="BG17" s="46"/>
      <c r="BH17" s="479"/>
      <c r="BI17" s="57" t="s">
        <v>260</v>
      </c>
      <c r="BJ17" s="119" t="s">
        <v>395</v>
      </c>
      <c r="BK17" s="46"/>
      <c r="BL17" s="479"/>
      <c r="BM17" s="56" t="s">
        <v>260</v>
      </c>
      <c r="BN17" s="116"/>
      <c r="BO17" s="46"/>
      <c r="BP17" s="479"/>
      <c r="BQ17" s="57" t="s">
        <v>260</v>
      </c>
      <c r="BR17" s="119" t="s">
        <v>395</v>
      </c>
      <c r="BS17" s="46"/>
      <c r="BT17" s="479"/>
      <c r="BU17" s="56" t="s">
        <v>260</v>
      </c>
      <c r="BV17" s="119" t="s">
        <v>395</v>
      </c>
      <c r="BW17" s="46"/>
      <c r="BX17" s="479"/>
      <c r="BY17" s="57" t="s">
        <v>260</v>
      </c>
      <c r="BZ17" s="116"/>
      <c r="CA17" s="46"/>
      <c r="CB17" s="479"/>
      <c r="CC17" s="56" t="s">
        <v>260</v>
      </c>
      <c r="CD17" s="116"/>
      <c r="CE17" s="46"/>
      <c r="CF17" s="479"/>
      <c r="CG17" s="57" t="s">
        <v>260</v>
      </c>
      <c r="CH17" s="133" t="s">
        <v>395</v>
      </c>
      <c r="CI17" s="46"/>
      <c r="CJ17" s="479"/>
      <c r="CK17" s="56" t="s">
        <v>260</v>
      </c>
      <c r="CL17" s="48" t="s">
        <v>395</v>
      </c>
      <c r="CM17" s="46"/>
      <c r="CN17" s="479"/>
      <c r="CO17" s="57" t="s">
        <v>260</v>
      </c>
      <c r="CP17" s="48"/>
      <c r="CQ17" s="46"/>
      <c r="CR17" s="479"/>
      <c r="CS17" s="56" t="s">
        <v>260</v>
      </c>
      <c r="CT17" s="48"/>
      <c r="CU17" s="46"/>
      <c r="CV17" s="479"/>
    </row>
    <row r="18" spans="1:100" ht="33.75" x14ac:dyDescent="0.25">
      <c r="A18" s="56" t="s">
        <v>261</v>
      </c>
      <c r="B18" s="48" t="s">
        <v>395</v>
      </c>
      <c r="C18" s="46"/>
      <c r="D18" s="479"/>
      <c r="E18" s="57" t="s">
        <v>261</v>
      </c>
      <c r="F18" s="116"/>
      <c r="G18" s="46"/>
      <c r="H18" s="479"/>
      <c r="I18" s="56" t="s">
        <v>261</v>
      </c>
      <c r="J18" s="48" t="s">
        <v>395</v>
      </c>
      <c r="K18" s="46"/>
      <c r="L18" s="479"/>
      <c r="M18" s="57" t="s">
        <v>261</v>
      </c>
      <c r="N18" s="48" t="s">
        <v>395</v>
      </c>
      <c r="O18" s="46"/>
      <c r="P18" s="479"/>
      <c r="Q18" s="56" t="s">
        <v>261</v>
      </c>
      <c r="R18" s="48" t="s">
        <v>395</v>
      </c>
      <c r="S18" s="46"/>
      <c r="T18" s="479"/>
      <c r="U18" s="57" t="s">
        <v>261</v>
      </c>
      <c r="V18" s="48"/>
      <c r="W18" s="46"/>
      <c r="X18" s="479"/>
      <c r="Y18" s="56" t="s">
        <v>261</v>
      </c>
      <c r="Z18" s="119"/>
      <c r="AA18" s="46"/>
      <c r="AB18" s="479"/>
      <c r="AC18" s="57" t="s">
        <v>261</v>
      </c>
      <c r="AD18" s="119"/>
      <c r="AE18" s="46"/>
      <c r="AF18" s="479"/>
      <c r="AG18" s="56" t="s">
        <v>261</v>
      </c>
      <c r="AH18" s="119" t="s">
        <v>395</v>
      </c>
      <c r="AI18" s="46"/>
      <c r="AJ18" s="479"/>
      <c r="AK18" s="57" t="s">
        <v>261</v>
      </c>
      <c r="AL18" s="119" t="s">
        <v>395</v>
      </c>
      <c r="AM18" s="46"/>
      <c r="AN18" s="479"/>
      <c r="AO18" s="56" t="s">
        <v>261</v>
      </c>
      <c r="AP18" s="119"/>
      <c r="AQ18" s="46"/>
      <c r="AR18" s="479"/>
      <c r="AS18" s="57" t="s">
        <v>261</v>
      </c>
      <c r="AT18" s="48" t="s">
        <v>395</v>
      </c>
      <c r="AU18" s="46"/>
      <c r="AV18" s="479"/>
      <c r="AW18" s="56" t="s">
        <v>261</v>
      </c>
      <c r="AX18" s="119" t="s">
        <v>395</v>
      </c>
      <c r="AY18" s="46"/>
      <c r="AZ18" s="479"/>
      <c r="BA18" s="57" t="s">
        <v>261</v>
      </c>
      <c r="BB18" s="119" t="s">
        <v>395</v>
      </c>
      <c r="BC18" s="46"/>
      <c r="BD18" s="479"/>
      <c r="BE18" s="56" t="s">
        <v>261</v>
      </c>
      <c r="BF18" s="119" t="s">
        <v>395</v>
      </c>
      <c r="BG18" s="46"/>
      <c r="BH18" s="479"/>
      <c r="BI18" s="57" t="s">
        <v>261</v>
      </c>
      <c r="BJ18" s="119" t="s">
        <v>395</v>
      </c>
      <c r="BK18" s="46"/>
      <c r="BL18" s="479"/>
      <c r="BM18" s="56" t="s">
        <v>261</v>
      </c>
      <c r="BN18" s="116"/>
      <c r="BO18" s="46"/>
      <c r="BP18" s="479"/>
      <c r="BQ18" s="57" t="s">
        <v>261</v>
      </c>
      <c r="BR18" s="119"/>
      <c r="BS18" s="46"/>
      <c r="BT18" s="479"/>
      <c r="BU18" s="56" t="s">
        <v>261</v>
      </c>
      <c r="BV18" s="119"/>
      <c r="BW18" s="46"/>
      <c r="BX18" s="479"/>
      <c r="BY18" s="57" t="s">
        <v>261</v>
      </c>
      <c r="BZ18" s="116"/>
      <c r="CA18" s="46"/>
      <c r="CB18" s="479"/>
      <c r="CC18" s="56" t="s">
        <v>261</v>
      </c>
      <c r="CD18" s="116"/>
      <c r="CE18" s="46"/>
      <c r="CF18" s="479"/>
      <c r="CG18" s="57" t="s">
        <v>261</v>
      </c>
      <c r="CH18" s="133" t="s">
        <v>395</v>
      </c>
      <c r="CI18" s="46"/>
      <c r="CJ18" s="479"/>
      <c r="CK18" s="56" t="s">
        <v>261</v>
      </c>
      <c r="CL18" s="48"/>
      <c r="CM18" s="46"/>
      <c r="CN18" s="479"/>
      <c r="CO18" s="57" t="s">
        <v>261</v>
      </c>
      <c r="CP18" s="48"/>
      <c r="CQ18" s="46"/>
      <c r="CR18" s="479"/>
      <c r="CS18" s="56" t="s">
        <v>261</v>
      </c>
      <c r="CT18" s="48"/>
      <c r="CU18" s="46"/>
      <c r="CV18" s="479"/>
    </row>
    <row r="19" spans="1:100" ht="33.75" x14ac:dyDescent="0.25">
      <c r="A19" s="56" t="s">
        <v>262</v>
      </c>
      <c r="B19" s="48"/>
      <c r="C19" s="46"/>
      <c r="D19" s="479"/>
      <c r="E19" s="57" t="s">
        <v>262</v>
      </c>
      <c r="F19" s="116"/>
      <c r="G19" s="46"/>
      <c r="H19" s="479"/>
      <c r="I19" s="56" t="s">
        <v>262</v>
      </c>
      <c r="J19" s="48" t="s">
        <v>395</v>
      </c>
      <c r="K19" s="46"/>
      <c r="L19" s="479"/>
      <c r="M19" s="57" t="s">
        <v>262</v>
      </c>
      <c r="N19" s="48" t="s">
        <v>395</v>
      </c>
      <c r="O19" s="46"/>
      <c r="P19" s="479"/>
      <c r="Q19" s="56" t="s">
        <v>262</v>
      </c>
      <c r="R19" s="48" t="s">
        <v>395</v>
      </c>
      <c r="S19" s="46"/>
      <c r="T19" s="479"/>
      <c r="U19" s="57" t="s">
        <v>262</v>
      </c>
      <c r="V19" s="48"/>
      <c r="W19" s="46"/>
      <c r="X19" s="479"/>
      <c r="Y19" s="56" t="s">
        <v>262</v>
      </c>
      <c r="Z19" s="119"/>
      <c r="AA19" s="46"/>
      <c r="AB19" s="479"/>
      <c r="AC19" s="57" t="s">
        <v>262</v>
      </c>
      <c r="AD19" s="119"/>
      <c r="AE19" s="46"/>
      <c r="AF19" s="479"/>
      <c r="AG19" s="56" t="s">
        <v>262</v>
      </c>
      <c r="AH19" s="119" t="s">
        <v>395</v>
      </c>
      <c r="AI19" s="46"/>
      <c r="AJ19" s="479"/>
      <c r="AK19" s="57" t="s">
        <v>262</v>
      </c>
      <c r="AL19" s="119" t="s">
        <v>395</v>
      </c>
      <c r="AM19" s="46"/>
      <c r="AN19" s="479"/>
      <c r="AO19" s="56" t="s">
        <v>262</v>
      </c>
      <c r="AP19" s="119"/>
      <c r="AQ19" s="46"/>
      <c r="AR19" s="479"/>
      <c r="AS19" s="57" t="s">
        <v>262</v>
      </c>
      <c r="AT19" s="48" t="s">
        <v>395</v>
      </c>
      <c r="AU19" s="46"/>
      <c r="AV19" s="479"/>
      <c r="AW19" s="56" t="s">
        <v>262</v>
      </c>
      <c r="AX19" s="119"/>
      <c r="AY19" s="46"/>
      <c r="AZ19" s="479"/>
      <c r="BA19" s="57" t="s">
        <v>262</v>
      </c>
      <c r="BB19" s="119" t="s">
        <v>395</v>
      </c>
      <c r="BC19" s="46"/>
      <c r="BD19" s="479"/>
      <c r="BE19" s="56" t="s">
        <v>262</v>
      </c>
      <c r="BF19" s="119" t="s">
        <v>395</v>
      </c>
      <c r="BG19" s="46"/>
      <c r="BH19" s="479"/>
      <c r="BI19" s="57" t="s">
        <v>262</v>
      </c>
      <c r="BJ19" s="119" t="s">
        <v>395</v>
      </c>
      <c r="BK19" s="46"/>
      <c r="BL19" s="479"/>
      <c r="BM19" s="56" t="s">
        <v>262</v>
      </c>
      <c r="BN19" s="116"/>
      <c r="BO19" s="46"/>
      <c r="BP19" s="479"/>
      <c r="BQ19" s="57" t="s">
        <v>262</v>
      </c>
      <c r="BR19" s="119"/>
      <c r="BS19" s="46"/>
      <c r="BT19" s="479"/>
      <c r="BU19" s="56" t="s">
        <v>262</v>
      </c>
      <c r="BV19" s="119"/>
      <c r="BW19" s="46"/>
      <c r="BX19" s="479"/>
      <c r="BY19" s="57" t="s">
        <v>262</v>
      </c>
      <c r="BZ19" s="116"/>
      <c r="CA19" s="46"/>
      <c r="CB19" s="479"/>
      <c r="CC19" s="56" t="s">
        <v>262</v>
      </c>
      <c r="CD19" s="116"/>
      <c r="CE19" s="46"/>
      <c r="CF19" s="479"/>
      <c r="CG19" s="57" t="s">
        <v>262</v>
      </c>
      <c r="CH19" s="133" t="s">
        <v>395</v>
      </c>
      <c r="CI19" s="46"/>
      <c r="CJ19" s="479"/>
      <c r="CK19" s="56" t="s">
        <v>262</v>
      </c>
      <c r="CL19" s="48"/>
      <c r="CM19" s="46"/>
      <c r="CN19" s="479"/>
      <c r="CO19" s="57" t="s">
        <v>262</v>
      </c>
      <c r="CP19" s="48"/>
      <c r="CQ19" s="46"/>
      <c r="CR19" s="479"/>
      <c r="CS19" s="56" t="s">
        <v>262</v>
      </c>
      <c r="CT19" s="48"/>
      <c r="CU19" s="46"/>
      <c r="CV19" s="479"/>
    </row>
    <row r="20" spans="1:100" ht="45" x14ac:dyDescent="0.25">
      <c r="A20" s="56" t="s">
        <v>263</v>
      </c>
      <c r="B20" s="48"/>
      <c r="C20" s="46"/>
      <c r="D20" s="479"/>
      <c r="E20" s="57" t="s">
        <v>263</v>
      </c>
      <c r="F20" s="116"/>
      <c r="G20" s="46"/>
      <c r="H20" s="479"/>
      <c r="I20" s="56" t="s">
        <v>263</v>
      </c>
      <c r="J20" s="48"/>
      <c r="K20" s="46"/>
      <c r="L20" s="479"/>
      <c r="M20" s="57" t="s">
        <v>263</v>
      </c>
      <c r="N20" s="48"/>
      <c r="O20" s="46"/>
      <c r="P20" s="479"/>
      <c r="Q20" s="56" t="s">
        <v>263</v>
      </c>
      <c r="R20" s="48"/>
      <c r="S20" s="46"/>
      <c r="T20" s="479"/>
      <c r="U20" s="57" t="s">
        <v>263</v>
      </c>
      <c r="V20" s="48"/>
      <c r="W20" s="46"/>
      <c r="X20" s="479"/>
      <c r="Y20" s="56" t="s">
        <v>263</v>
      </c>
      <c r="Z20" s="119" t="s">
        <v>395</v>
      </c>
      <c r="AA20" s="46"/>
      <c r="AB20" s="479"/>
      <c r="AC20" s="57" t="s">
        <v>263</v>
      </c>
      <c r="AD20" s="119" t="s">
        <v>395</v>
      </c>
      <c r="AE20" s="46"/>
      <c r="AF20" s="479"/>
      <c r="AG20" s="56" t="s">
        <v>263</v>
      </c>
      <c r="AH20" s="119" t="s">
        <v>395</v>
      </c>
      <c r="AI20" s="46"/>
      <c r="AJ20" s="479"/>
      <c r="AK20" s="57" t="s">
        <v>263</v>
      </c>
      <c r="AL20" s="119" t="s">
        <v>395</v>
      </c>
      <c r="AM20" s="46"/>
      <c r="AN20" s="479"/>
      <c r="AO20" s="56" t="s">
        <v>263</v>
      </c>
      <c r="AP20" s="119"/>
      <c r="AQ20" s="46"/>
      <c r="AR20" s="479"/>
      <c r="AS20" s="57" t="s">
        <v>263</v>
      </c>
      <c r="AT20" s="48" t="s">
        <v>395</v>
      </c>
      <c r="AU20" s="46"/>
      <c r="AV20" s="479"/>
      <c r="AW20" s="56" t="s">
        <v>263</v>
      </c>
      <c r="AX20" s="119"/>
      <c r="AY20" s="46"/>
      <c r="AZ20" s="479"/>
      <c r="BA20" s="57" t="s">
        <v>263</v>
      </c>
      <c r="BB20" s="119" t="s">
        <v>395</v>
      </c>
      <c r="BC20" s="46"/>
      <c r="BD20" s="479"/>
      <c r="BE20" s="56" t="s">
        <v>263</v>
      </c>
      <c r="BF20" s="119" t="s">
        <v>395</v>
      </c>
      <c r="BG20" s="46"/>
      <c r="BH20" s="479"/>
      <c r="BI20" s="57" t="s">
        <v>263</v>
      </c>
      <c r="BJ20" s="119" t="s">
        <v>395</v>
      </c>
      <c r="BK20" s="46"/>
      <c r="BL20" s="479"/>
      <c r="BM20" s="56" t="s">
        <v>263</v>
      </c>
      <c r="BN20" s="116"/>
      <c r="BO20" s="46"/>
      <c r="BP20" s="479"/>
      <c r="BQ20" s="57" t="s">
        <v>263</v>
      </c>
      <c r="BR20" s="119"/>
      <c r="BS20" s="46"/>
      <c r="BT20" s="479"/>
      <c r="BU20" s="56" t="s">
        <v>263</v>
      </c>
      <c r="BV20" s="119"/>
      <c r="BW20" s="46"/>
      <c r="BX20" s="479"/>
      <c r="BY20" s="57" t="s">
        <v>263</v>
      </c>
      <c r="BZ20" s="116"/>
      <c r="CA20" s="46"/>
      <c r="CB20" s="479"/>
      <c r="CC20" s="56" t="s">
        <v>263</v>
      </c>
      <c r="CD20" s="116"/>
      <c r="CE20" s="46"/>
      <c r="CF20" s="479"/>
      <c r="CG20" s="57" t="s">
        <v>263</v>
      </c>
      <c r="CH20" s="133" t="s">
        <v>395</v>
      </c>
      <c r="CI20" s="46"/>
      <c r="CJ20" s="479"/>
      <c r="CK20" s="56" t="s">
        <v>263</v>
      </c>
      <c r="CL20" s="48" t="s">
        <v>395</v>
      </c>
      <c r="CM20" s="46"/>
      <c r="CN20" s="479"/>
      <c r="CO20" s="57" t="s">
        <v>263</v>
      </c>
      <c r="CP20" s="48"/>
      <c r="CQ20" s="46"/>
      <c r="CR20" s="479"/>
      <c r="CS20" s="56" t="s">
        <v>263</v>
      </c>
      <c r="CT20" s="48"/>
      <c r="CU20" s="46"/>
      <c r="CV20" s="479"/>
    </row>
    <row r="21" spans="1:100" ht="56.25" x14ac:dyDescent="0.25">
      <c r="A21" s="56" t="s">
        <v>264</v>
      </c>
      <c r="B21" s="48"/>
      <c r="C21" s="46"/>
      <c r="D21" s="479"/>
      <c r="E21" s="57" t="s">
        <v>264</v>
      </c>
      <c r="F21" s="116"/>
      <c r="G21" s="46"/>
      <c r="H21" s="479"/>
      <c r="I21" s="56" t="s">
        <v>264</v>
      </c>
      <c r="J21" s="48"/>
      <c r="K21" s="46"/>
      <c r="L21" s="479"/>
      <c r="M21" s="57" t="s">
        <v>264</v>
      </c>
      <c r="N21" s="48"/>
      <c r="O21" s="46"/>
      <c r="P21" s="479"/>
      <c r="Q21" s="56" t="s">
        <v>264</v>
      </c>
      <c r="R21" s="48"/>
      <c r="S21" s="46"/>
      <c r="T21" s="479"/>
      <c r="U21" s="57" t="s">
        <v>264</v>
      </c>
      <c r="V21" s="48"/>
      <c r="W21" s="46"/>
      <c r="X21" s="479"/>
      <c r="Y21" s="56" t="s">
        <v>264</v>
      </c>
      <c r="Z21" s="119"/>
      <c r="AA21" s="46"/>
      <c r="AB21" s="479"/>
      <c r="AC21" s="57" t="s">
        <v>264</v>
      </c>
      <c r="AD21" s="119"/>
      <c r="AE21" s="46"/>
      <c r="AF21" s="479"/>
      <c r="AG21" s="56" t="s">
        <v>264</v>
      </c>
      <c r="AH21" s="119"/>
      <c r="AI21" s="46"/>
      <c r="AJ21" s="479"/>
      <c r="AK21" s="57" t="s">
        <v>264</v>
      </c>
      <c r="AL21" s="119"/>
      <c r="AM21" s="46"/>
      <c r="AN21" s="479"/>
      <c r="AO21" s="56" t="s">
        <v>264</v>
      </c>
      <c r="AP21" s="119"/>
      <c r="AQ21" s="46"/>
      <c r="AR21" s="479"/>
      <c r="AS21" s="57" t="s">
        <v>264</v>
      </c>
      <c r="AT21" s="48"/>
      <c r="AU21" s="46"/>
      <c r="AV21" s="479"/>
      <c r="AW21" s="56" t="s">
        <v>264</v>
      </c>
      <c r="AX21" s="119"/>
      <c r="AY21" s="46"/>
      <c r="AZ21" s="479"/>
      <c r="BA21" s="57" t="s">
        <v>264</v>
      </c>
      <c r="BB21" s="119" t="s">
        <v>395</v>
      </c>
      <c r="BC21" s="46"/>
      <c r="BD21" s="479"/>
      <c r="BE21" s="56" t="s">
        <v>264</v>
      </c>
      <c r="BF21" s="119" t="s">
        <v>395</v>
      </c>
      <c r="BG21" s="46"/>
      <c r="BH21" s="479"/>
      <c r="BI21" s="57" t="s">
        <v>264</v>
      </c>
      <c r="BJ21" s="119"/>
      <c r="BK21" s="46"/>
      <c r="BL21" s="479"/>
      <c r="BM21" s="56" t="s">
        <v>264</v>
      </c>
      <c r="BN21" s="116"/>
      <c r="BO21" s="46"/>
      <c r="BP21" s="479"/>
      <c r="BQ21" s="57" t="s">
        <v>264</v>
      </c>
      <c r="BR21" s="119"/>
      <c r="BS21" s="46"/>
      <c r="BT21" s="479"/>
      <c r="BU21" s="56" t="s">
        <v>264</v>
      </c>
      <c r="BV21" s="119"/>
      <c r="BW21" s="46"/>
      <c r="BX21" s="479"/>
      <c r="BY21" s="57" t="s">
        <v>264</v>
      </c>
      <c r="BZ21" s="116"/>
      <c r="CA21" s="46"/>
      <c r="CB21" s="479"/>
      <c r="CC21" s="56" t="s">
        <v>264</v>
      </c>
      <c r="CD21" s="116"/>
      <c r="CE21" s="46"/>
      <c r="CF21" s="479"/>
      <c r="CG21" s="57" t="s">
        <v>264</v>
      </c>
      <c r="CH21" s="133"/>
      <c r="CI21" s="46"/>
      <c r="CJ21" s="479"/>
      <c r="CK21" s="56" t="s">
        <v>264</v>
      </c>
      <c r="CL21" s="48"/>
      <c r="CM21" s="46"/>
      <c r="CN21" s="479"/>
      <c r="CO21" s="57" t="s">
        <v>264</v>
      </c>
      <c r="CP21" s="48"/>
      <c r="CQ21" s="46"/>
      <c r="CR21" s="479"/>
      <c r="CS21" s="56" t="s">
        <v>264</v>
      </c>
      <c r="CT21" s="48"/>
      <c r="CU21" s="46"/>
      <c r="CV21" s="479"/>
    </row>
    <row r="22" spans="1:100" ht="33.75" x14ac:dyDescent="0.25">
      <c r="A22" s="56" t="s">
        <v>265</v>
      </c>
      <c r="B22" s="48"/>
      <c r="C22" s="46"/>
      <c r="D22" s="479"/>
      <c r="E22" s="57" t="s">
        <v>265</v>
      </c>
      <c r="F22" s="116"/>
      <c r="G22" s="46"/>
      <c r="H22" s="479"/>
      <c r="I22" s="56" t="s">
        <v>265</v>
      </c>
      <c r="J22" s="48"/>
      <c r="K22" s="46"/>
      <c r="L22" s="479"/>
      <c r="M22" s="57" t="s">
        <v>265</v>
      </c>
      <c r="N22" s="48"/>
      <c r="O22" s="46"/>
      <c r="P22" s="479"/>
      <c r="Q22" s="56" t="s">
        <v>265</v>
      </c>
      <c r="R22" s="48" t="s">
        <v>395</v>
      </c>
      <c r="S22" s="46"/>
      <c r="T22" s="479"/>
      <c r="U22" s="57" t="s">
        <v>265</v>
      </c>
      <c r="V22" s="48"/>
      <c r="W22" s="46"/>
      <c r="X22" s="479"/>
      <c r="Y22" s="56" t="s">
        <v>265</v>
      </c>
      <c r="Z22" s="119"/>
      <c r="AA22" s="46"/>
      <c r="AB22" s="479"/>
      <c r="AC22" s="57" t="s">
        <v>265</v>
      </c>
      <c r="AD22" s="119" t="s">
        <v>395</v>
      </c>
      <c r="AE22" s="46"/>
      <c r="AF22" s="479"/>
      <c r="AG22" s="56" t="s">
        <v>265</v>
      </c>
      <c r="AH22" s="119" t="s">
        <v>395</v>
      </c>
      <c r="AI22" s="46"/>
      <c r="AJ22" s="479"/>
      <c r="AK22" s="57" t="s">
        <v>265</v>
      </c>
      <c r="AL22" s="119" t="s">
        <v>395</v>
      </c>
      <c r="AM22" s="46"/>
      <c r="AN22" s="479"/>
      <c r="AO22" s="56" t="s">
        <v>265</v>
      </c>
      <c r="AP22" s="119"/>
      <c r="AQ22" s="46"/>
      <c r="AR22" s="479"/>
      <c r="AS22" s="57" t="s">
        <v>265</v>
      </c>
      <c r="AT22" s="48" t="s">
        <v>395</v>
      </c>
      <c r="AU22" s="46"/>
      <c r="AV22" s="479"/>
      <c r="AW22" s="56" t="s">
        <v>265</v>
      </c>
      <c r="AX22" s="119"/>
      <c r="AY22" s="46"/>
      <c r="AZ22" s="479"/>
      <c r="BA22" s="57" t="s">
        <v>265</v>
      </c>
      <c r="BB22" s="119" t="s">
        <v>395</v>
      </c>
      <c r="BC22" s="46"/>
      <c r="BD22" s="479"/>
      <c r="BE22" s="56" t="s">
        <v>265</v>
      </c>
      <c r="BF22" s="119" t="s">
        <v>395</v>
      </c>
      <c r="BG22" s="46"/>
      <c r="BH22" s="479"/>
      <c r="BI22" s="57" t="s">
        <v>265</v>
      </c>
      <c r="BJ22" s="119" t="s">
        <v>395</v>
      </c>
      <c r="BK22" s="46"/>
      <c r="BL22" s="479"/>
      <c r="BM22" s="56" t="s">
        <v>265</v>
      </c>
      <c r="BN22" s="116"/>
      <c r="BO22" s="46"/>
      <c r="BP22" s="479"/>
      <c r="BQ22" s="57" t="s">
        <v>265</v>
      </c>
      <c r="BR22" s="119"/>
      <c r="BS22" s="46"/>
      <c r="BT22" s="479"/>
      <c r="BU22" s="56" t="s">
        <v>265</v>
      </c>
      <c r="BV22" s="119"/>
      <c r="BW22" s="46"/>
      <c r="BX22" s="479"/>
      <c r="BY22" s="57" t="s">
        <v>265</v>
      </c>
      <c r="BZ22" s="116"/>
      <c r="CA22" s="46"/>
      <c r="CB22" s="479"/>
      <c r="CC22" s="56" t="s">
        <v>265</v>
      </c>
      <c r="CD22" s="116"/>
      <c r="CE22" s="46"/>
      <c r="CF22" s="479"/>
      <c r="CG22" s="57" t="s">
        <v>265</v>
      </c>
      <c r="CH22" s="133" t="s">
        <v>395</v>
      </c>
      <c r="CI22" s="46"/>
      <c r="CJ22" s="479"/>
      <c r="CK22" s="56" t="s">
        <v>265</v>
      </c>
      <c r="CL22" s="48" t="s">
        <v>395</v>
      </c>
      <c r="CM22" s="46"/>
      <c r="CN22" s="479"/>
      <c r="CO22" s="57" t="s">
        <v>265</v>
      </c>
      <c r="CP22" s="48"/>
      <c r="CQ22" s="46"/>
      <c r="CR22" s="479"/>
      <c r="CS22" s="56" t="s">
        <v>265</v>
      </c>
      <c r="CT22" s="48"/>
      <c r="CU22" s="46"/>
      <c r="CV22" s="479"/>
    </row>
    <row r="23" spans="1:100" ht="33.75" x14ac:dyDescent="0.25">
      <c r="A23" s="56" t="s">
        <v>266</v>
      </c>
      <c r="B23" s="48"/>
      <c r="C23" s="46"/>
      <c r="D23" s="479"/>
      <c r="E23" s="57" t="s">
        <v>266</v>
      </c>
      <c r="F23" s="116"/>
      <c r="G23" s="46"/>
      <c r="H23" s="479"/>
      <c r="I23" s="56" t="s">
        <v>266</v>
      </c>
      <c r="J23" s="48"/>
      <c r="K23" s="46"/>
      <c r="L23" s="479"/>
      <c r="M23" s="57" t="s">
        <v>266</v>
      </c>
      <c r="N23" s="48"/>
      <c r="O23" s="46"/>
      <c r="P23" s="479"/>
      <c r="Q23" s="56" t="s">
        <v>266</v>
      </c>
      <c r="R23" s="48"/>
      <c r="S23" s="46"/>
      <c r="T23" s="479"/>
      <c r="U23" s="57" t="s">
        <v>266</v>
      </c>
      <c r="V23" s="48"/>
      <c r="W23" s="46"/>
      <c r="X23" s="479"/>
      <c r="Y23" s="56" t="s">
        <v>266</v>
      </c>
      <c r="Z23" s="119"/>
      <c r="AA23" s="46"/>
      <c r="AB23" s="479"/>
      <c r="AC23" s="57" t="s">
        <v>266</v>
      </c>
      <c r="AD23" s="119"/>
      <c r="AE23" s="46"/>
      <c r="AF23" s="479"/>
      <c r="AG23" s="56" t="s">
        <v>266</v>
      </c>
      <c r="AH23" s="119" t="s">
        <v>395</v>
      </c>
      <c r="AI23" s="46"/>
      <c r="AJ23" s="479"/>
      <c r="AK23" s="57" t="s">
        <v>266</v>
      </c>
      <c r="AL23" s="119" t="s">
        <v>395</v>
      </c>
      <c r="AM23" s="46"/>
      <c r="AN23" s="479"/>
      <c r="AO23" s="56" t="s">
        <v>266</v>
      </c>
      <c r="AP23" s="119"/>
      <c r="AQ23" s="46"/>
      <c r="AR23" s="479"/>
      <c r="AS23" s="57" t="s">
        <v>266</v>
      </c>
      <c r="AT23" s="48" t="s">
        <v>395</v>
      </c>
      <c r="AU23" s="46"/>
      <c r="AV23" s="479"/>
      <c r="AW23" s="56" t="s">
        <v>266</v>
      </c>
      <c r="AX23" s="119"/>
      <c r="AY23" s="46"/>
      <c r="AZ23" s="479"/>
      <c r="BA23" s="57" t="s">
        <v>266</v>
      </c>
      <c r="BB23" s="119" t="s">
        <v>395</v>
      </c>
      <c r="BC23" s="46"/>
      <c r="BD23" s="479"/>
      <c r="BE23" s="56" t="s">
        <v>266</v>
      </c>
      <c r="BF23" s="119" t="s">
        <v>395</v>
      </c>
      <c r="BG23" s="46"/>
      <c r="BH23" s="479"/>
      <c r="BI23" s="57" t="s">
        <v>266</v>
      </c>
      <c r="BJ23" s="119" t="s">
        <v>395</v>
      </c>
      <c r="BK23" s="46"/>
      <c r="BL23" s="479"/>
      <c r="BM23" s="56" t="s">
        <v>266</v>
      </c>
      <c r="BN23" s="116"/>
      <c r="BO23" s="46"/>
      <c r="BP23" s="479"/>
      <c r="BQ23" s="57" t="s">
        <v>266</v>
      </c>
      <c r="BR23" s="119"/>
      <c r="BS23" s="46"/>
      <c r="BT23" s="479"/>
      <c r="BU23" s="56" t="s">
        <v>266</v>
      </c>
      <c r="BV23" s="119"/>
      <c r="BW23" s="46"/>
      <c r="BX23" s="479"/>
      <c r="BY23" s="57" t="s">
        <v>266</v>
      </c>
      <c r="BZ23" s="116"/>
      <c r="CA23" s="46"/>
      <c r="CB23" s="479"/>
      <c r="CC23" s="56" t="s">
        <v>266</v>
      </c>
      <c r="CD23" s="116"/>
      <c r="CE23" s="46"/>
      <c r="CF23" s="479"/>
      <c r="CG23" s="57" t="s">
        <v>266</v>
      </c>
      <c r="CH23" s="133" t="s">
        <v>395</v>
      </c>
      <c r="CI23" s="46"/>
      <c r="CJ23" s="479"/>
      <c r="CK23" s="56" t="s">
        <v>266</v>
      </c>
      <c r="CL23" s="48" t="s">
        <v>395</v>
      </c>
      <c r="CM23" s="46"/>
      <c r="CN23" s="479"/>
      <c r="CO23" s="57" t="s">
        <v>266</v>
      </c>
      <c r="CP23" s="48"/>
      <c r="CQ23" s="46"/>
      <c r="CR23" s="479"/>
      <c r="CS23" s="56" t="s">
        <v>266</v>
      </c>
      <c r="CT23" s="48"/>
      <c r="CU23" s="46"/>
      <c r="CV23" s="479"/>
    </row>
    <row r="25" spans="1:100" x14ac:dyDescent="0.25">
      <c r="A25" s="23" t="s">
        <v>309</v>
      </c>
    </row>
    <row r="27" spans="1:100" x14ac:dyDescent="0.25">
      <c r="O27" s="52"/>
      <c r="P27" s="52"/>
    </row>
    <row r="28" spans="1:100" x14ac:dyDescent="0.25">
      <c r="O28" s="52"/>
      <c r="P28" s="52"/>
    </row>
  </sheetData>
  <mergeCells count="30">
    <mergeCell ref="CR6:CR23"/>
    <mergeCell ref="CV6:CV23"/>
    <mergeCell ref="CQ4:CR4"/>
    <mergeCell ref="CU4:CV4"/>
    <mergeCell ref="CN6:CN23"/>
    <mergeCell ref="BT6:BT23"/>
    <mergeCell ref="BX6:BX23"/>
    <mergeCell ref="CB6:CB23"/>
    <mergeCell ref="CF6:CF23"/>
    <mergeCell ref="CJ6:CJ23"/>
    <mergeCell ref="AR6:AR23"/>
    <mergeCell ref="AN6:AN23"/>
    <mergeCell ref="AJ6:AJ23"/>
    <mergeCell ref="AF6:AF23"/>
    <mergeCell ref="A1:D1"/>
    <mergeCell ref="AB6:AB23"/>
    <mergeCell ref="T6:T23"/>
    <mergeCell ref="X6:X23"/>
    <mergeCell ref="A2:D2"/>
    <mergeCell ref="D6:D23"/>
    <mergeCell ref="P6:P23"/>
    <mergeCell ref="L6:L23"/>
    <mergeCell ref="K4:L4"/>
    <mergeCell ref="H6:H23"/>
    <mergeCell ref="BP6:BP23"/>
    <mergeCell ref="AV6:AV23"/>
    <mergeCell ref="AZ6:AZ23"/>
    <mergeCell ref="BD6:BD23"/>
    <mergeCell ref="BH6:BH23"/>
    <mergeCell ref="BL6:BL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HU61"/>
  <sheetViews>
    <sheetView topLeftCell="BH1" zoomScale="80" zoomScaleNormal="80" workbookViewId="0">
      <selection activeCell="BZ7" sqref="BZ7:BZ13"/>
    </sheetView>
  </sheetViews>
  <sheetFormatPr baseColWidth="10" defaultRowHeight="15" x14ac:dyDescent="0.25"/>
  <cols>
    <col min="1" max="1" width="34.140625" bestFit="1" customWidth="1"/>
    <col min="2" max="2" width="9" customWidth="1"/>
    <col min="3" max="3" width="3.28515625" hidden="1" customWidth="1"/>
    <col min="4" max="4" width="14" customWidth="1"/>
    <col min="5" max="5" width="34.140625" bestFit="1" customWidth="1"/>
    <col min="6" max="6" width="9.42578125" bestFit="1" customWidth="1"/>
    <col min="7" max="7" width="1.85546875" hidden="1" customWidth="1"/>
    <col min="8" max="8" width="17.28515625" customWidth="1"/>
    <col min="9" max="9" width="34.140625" bestFit="1" customWidth="1"/>
    <col min="10" max="10" width="9.42578125" bestFit="1" customWidth="1"/>
    <col min="11" max="11" width="1.85546875" hidden="1" customWidth="1"/>
    <col min="12" max="12" width="10" bestFit="1" customWidth="1"/>
    <col min="13" max="13" width="34.140625" bestFit="1" customWidth="1"/>
    <col min="14" max="14" width="9.42578125" bestFit="1" customWidth="1"/>
    <col min="15" max="15" width="1.85546875" hidden="1" customWidth="1"/>
    <col min="16" max="16" width="10" bestFit="1" customWidth="1"/>
    <col min="17" max="17" width="34.140625" bestFit="1" customWidth="1"/>
    <col min="18" max="18" width="9.42578125" bestFit="1" customWidth="1"/>
    <col min="19" max="19" width="1.85546875" hidden="1" customWidth="1"/>
    <col min="20" max="20" width="10" bestFit="1" customWidth="1"/>
    <col min="21" max="21" width="34.140625" bestFit="1" customWidth="1"/>
    <col min="22" max="22" width="9.42578125" bestFit="1" customWidth="1"/>
    <col min="23" max="23" width="1.85546875" hidden="1" customWidth="1"/>
    <col min="24" max="24" width="19.5703125" customWidth="1"/>
    <col min="25" max="25" width="34.140625" bestFit="1" customWidth="1"/>
    <col min="26" max="26" width="9.42578125" bestFit="1" customWidth="1"/>
    <col min="27" max="27" width="1.85546875" hidden="1" customWidth="1"/>
    <col min="28" max="28" width="10" bestFit="1" customWidth="1"/>
    <col min="29" max="29" width="34.28515625" customWidth="1"/>
    <col min="31" max="31" width="0" hidden="1" customWidth="1"/>
    <col min="33" max="33" width="34.42578125" customWidth="1"/>
    <col min="35" max="35" width="0" hidden="1" customWidth="1"/>
    <col min="37" max="37" width="34.5703125" customWidth="1"/>
    <col min="39" max="39" width="0" hidden="1" customWidth="1"/>
    <col min="41" max="41" width="27.7109375" customWidth="1"/>
    <col min="43" max="43" width="0" hidden="1" customWidth="1"/>
    <col min="45" max="45" width="21.7109375" customWidth="1"/>
    <col min="47" max="47" width="0" hidden="1" customWidth="1"/>
    <col min="49" max="49" width="27" customWidth="1"/>
    <col min="51" max="51" width="0" hidden="1" customWidth="1"/>
    <col min="53" max="53" width="22.7109375" customWidth="1"/>
    <col min="55" max="55" width="0" hidden="1" customWidth="1"/>
    <col min="56" max="56" width="15.5703125" customWidth="1"/>
    <col min="57" max="57" width="23" customWidth="1"/>
    <col min="59" max="59" width="0" hidden="1" customWidth="1"/>
    <col min="61" max="61" width="23.42578125" customWidth="1"/>
    <col min="63" max="63" width="0" hidden="1" customWidth="1"/>
    <col min="65" max="65" width="28.42578125" hidden="1" customWidth="1"/>
    <col min="66" max="67" width="0" hidden="1" customWidth="1"/>
    <col min="68" max="68" width="13.5703125" hidden="1" customWidth="1"/>
    <col min="69" max="69" width="23.42578125" hidden="1" customWidth="1"/>
    <col min="70" max="72" width="0" hidden="1" customWidth="1"/>
    <col min="73" max="73" width="24.85546875" customWidth="1"/>
    <col min="75" max="75" width="0" hidden="1" customWidth="1"/>
    <col min="77" max="77" width="21.42578125" customWidth="1"/>
    <col min="79" max="79" width="0" hidden="1" customWidth="1"/>
    <col min="81" max="81" width="22.5703125" customWidth="1"/>
    <col min="83" max="83" width="0" hidden="1" customWidth="1"/>
    <col min="85" max="85" width="25.85546875" customWidth="1"/>
    <col min="87" max="87" width="0" hidden="1" customWidth="1"/>
    <col min="89" max="89" width="25.28515625" customWidth="1"/>
    <col min="91" max="91" width="0" hidden="1" customWidth="1"/>
    <col min="92" max="92" width="16" customWidth="1"/>
    <col min="93" max="93" width="27.42578125" customWidth="1"/>
    <col min="95" max="95" width="0" hidden="1" customWidth="1"/>
    <col min="96" max="96" width="17.7109375" customWidth="1"/>
    <col min="97" max="97" width="24.5703125" customWidth="1"/>
    <col min="99" max="99" width="0" hidden="1" customWidth="1"/>
    <col min="100" max="100" width="14.42578125" customWidth="1"/>
    <col min="101" max="101" width="28.28515625" customWidth="1"/>
    <col min="103" max="103" width="0" hidden="1" customWidth="1"/>
    <col min="104" max="104" width="14.85546875" customWidth="1"/>
    <col min="105" max="105" width="24.7109375" customWidth="1"/>
    <col min="107" max="107" width="0" hidden="1" customWidth="1"/>
    <col min="108" max="108" width="17.5703125" customWidth="1"/>
    <col min="109" max="109" width="26.7109375" customWidth="1"/>
    <col min="111" max="111" width="0" hidden="1" customWidth="1"/>
    <col min="112" max="112" width="15.5703125" customWidth="1"/>
    <col min="113" max="113" width="25.140625" customWidth="1"/>
    <col min="115" max="115" width="0" hidden="1" customWidth="1"/>
    <col min="116" max="116" width="15.140625" customWidth="1"/>
    <col min="117" max="117" width="26.28515625" customWidth="1"/>
    <col min="119" max="119" width="0" hidden="1" customWidth="1"/>
    <col min="120" max="120" width="14.28515625" customWidth="1"/>
    <col min="121" max="121" width="25.140625" customWidth="1"/>
    <col min="123" max="123" width="0" hidden="1" customWidth="1"/>
    <col min="124" max="124" width="14.42578125" customWidth="1"/>
    <col min="125" max="125" width="28.42578125" customWidth="1"/>
    <col min="127" max="127" width="0" hidden="1" customWidth="1"/>
    <col min="128" max="128" width="15.5703125" customWidth="1"/>
    <col min="129" max="129" width="27" customWidth="1"/>
    <col min="131" max="131" width="0" hidden="1" customWidth="1"/>
    <col min="132" max="132" width="15.85546875" customWidth="1"/>
    <col min="133" max="133" width="27.140625" customWidth="1"/>
    <col min="135" max="135" width="0" hidden="1" customWidth="1"/>
    <col min="136" max="136" width="17.7109375" customWidth="1"/>
    <col min="137" max="137" width="28.140625" customWidth="1"/>
    <col min="139" max="139" width="0" hidden="1" customWidth="1"/>
    <col min="140" max="140" width="15.7109375" customWidth="1"/>
    <col min="141" max="141" width="26" customWidth="1"/>
    <col min="143" max="143" width="0" hidden="1" customWidth="1"/>
    <col min="144" max="144" width="23.140625" customWidth="1"/>
    <col min="145" max="145" width="27.7109375" customWidth="1"/>
    <col min="147" max="147" width="0" hidden="1" customWidth="1"/>
    <col min="148" max="148" width="21.140625" customWidth="1"/>
    <col min="149" max="149" width="24.5703125" customWidth="1"/>
    <col min="151" max="151" width="0" hidden="1" customWidth="1"/>
    <col min="152" max="152" width="16.5703125" customWidth="1"/>
    <col min="153" max="153" width="27.42578125" customWidth="1"/>
    <col min="155" max="155" width="0" hidden="1" customWidth="1"/>
    <col min="156" max="156" width="18" customWidth="1"/>
    <col min="157" max="157" width="28.85546875" customWidth="1"/>
    <col min="159" max="159" width="0" hidden="1" customWidth="1"/>
    <col min="160" max="160" width="18.5703125" customWidth="1"/>
    <col min="161" max="161" width="28.42578125" customWidth="1"/>
    <col min="163" max="163" width="0" hidden="1" customWidth="1"/>
    <col min="164" max="164" width="15" customWidth="1"/>
    <col min="165" max="165" width="27.5703125" customWidth="1"/>
    <col min="167" max="167" width="0" hidden="1" customWidth="1"/>
    <col min="168" max="168" width="15.85546875" customWidth="1"/>
    <col min="169" max="169" width="22.5703125" customWidth="1"/>
    <col min="171" max="171" width="0" hidden="1" customWidth="1"/>
    <col min="172" max="172" width="15.5703125" customWidth="1"/>
    <col min="173" max="173" width="26.140625" customWidth="1"/>
    <col min="175" max="175" width="0" hidden="1" customWidth="1"/>
    <col min="176" max="176" width="15.42578125" customWidth="1"/>
    <col min="177" max="177" width="28" customWidth="1"/>
    <col min="179" max="179" width="0" hidden="1" customWidth="1"/>
    <col min="180" max="180" width="15" customWidth="1"/>
    <col min="181" max="181" width="24.42578125" customWidth="1"/>
    <col min="183" max="183" width="0" hidden="1" customWidth="1"/>
    <col min="184" max="184" width="17.7109375" customWidth="1"/>
    <col min="185" max="185" width="24.7109375" customWidth="1"/>
    <col min="187" max="187" width="0" hidden="1" customWidth="1"/>
    <col min="188" max="188" width="15.7109375" customWidth="1"/>
    <col min="189" max="189" width="26.5703125" customWidth="1"/>
    <col min="191" max="191" width="0" hidden="1" customWidth="1"/>
    <col min="192" max="192" width="19.42578125" customWidth="1"/>
    <col min="193" max="193" width="27.28515625" customWidth="1"/>
    <col min="195" max="195" width="0" hidden="1" customWidth="1"/>
    <col min="196" max="196" width="17.140625" customWidth="1"/>
    <col min="197" max="197" width="28.140625" customWidth="1"/>
    <col min="199" max="199" width="0" hidden="1" customWidth="1"/>
    <col min="201" max="201" width="22.140625" customWidth="1"/>
    <col min="203" max="203" width="0" hidden="1" customWidth="1"/>
  </cols>
  <sheetData>
    <row r="1" spans="1:229" ht="30" customHeight="1" x14ac:dyDescent="0.25">
      <c r="A1" s="500" t="s">
        <v>371</v>
      </c>
      <c r="B1" s="500"/>
      <c r="C1" s="500"/>
      <c r="D1" s="500"/>
      <c r="E1" s="500"/>
    </row>
    <row r="2" spans="1:229" ht="15" customHeight="1" x14ac:dyDescent="0.25">
      <c r="A2" s="493" t="s">
        <v>280</v>
      </c>
      <c r="B2" s="494"/>
      <c r="C2" s="494"/>
      <c r="D2" s="495"/>
      <c r="AO2" s="484"/>
      <c r="AP2" s="484"/>
      <c r="AQ2" s="484"/>
      <c r="AR2" s="484"/>
      <c r="AW2" s="484"/>
      <c r="AX2" s="484"/>
      <c r="AY2" s="484"/>
      <c r="AZ2" s="484"/>
      <c r="BI2" s="484"/>
      <c r="BJ2" s="484"/>
      <c r="BK2" s="484"/>
      <c r="BL2" s="484"/>
      <c r="BM2" s="149"/>
      <c r="BN2" s="149"/>
      <c r="BO2" s="149"/>
      <c r="BP2" s="149"/>
      <c r="BQ2" s="149"/>
      <c r="BR2" s="149"/>
      <c r="BS2" s="149"/>
      <c r="BT2" s="149"/>
      <c r="BY2" s="484"/>
      <c r="BZ2" s="484"/>
      <c r="CA2" s="484"/>
      <c r="CB2" s="484"/>
      <c r="CC2" s="484"/>
      <c r="CD2" s="484"/>
      <c r="CE2" s="484"/>
      <c r="CF2" s="484"/>
      <c r="CG2" s="165"/>
      <c r="DE2" s="501"/>
      <c r="DF2" s="501"/>
      <c r="DG2" s="501"/>
      <c r="DH2" s="501"/>
      <c r="FI2" s="231"/>
      <c r="FJ2" s="231"/>
      <c r="FK2" s="231"/>
      <c r="FL2" s="231"/>
      <c r="FM2" s="161"/>
      <c r="FN2" s="161"/>
      <c r="FO2" s="161"/>
      <c r="FP2" s="161"/>
      <c r="FQ2" s="161"/>
      <c r="FR2" s="161"/>
      <c r="FS2" s="161"/>
      <c r="FT2" s="161"/>
      <c r="FU2" s="161"/>
      <c r="FV2" s="161"/>
      <c r="FW2" s="161"/>
      <c r="FX2" s="161"/>
      <c r="FY2" s="161"/>
      <c r="FZ2" s="161"/>
      <c r="GA2" s="161"/>
      <c r="GB2" s="161"/>
      <c r="GC2" s="161"/>
      <c r="GD2" s="161"/>
      <c r="GE2" s="161"/>
      <c r="GF2" s="161"/>
      <c r="GG2" s="161"/>
      <c r="GH2" s="161"/>
      <c r="GI2" s="161"/>
      <c r="GJ2" s="161"/>
      <c r="GK2" s="161"/>
      <c r="GL2" s="161"/>
      <c r="GM2" s="161"/>
      <c r="GN2" s="161"/>
      <c r="GO2" s="161"/>
      <c r="GP2" s="161"/>
      <c r="GQ2" s="161"/>
      <c r="GR2" s="161"/>
      <c r="GS2" s="161"/>
      <c r="GT2" s="161"/>
      <c r="GU2" s="161"/>
      <c r="GV2" s="161"/>
      <c r="GW2" s="161"/>
      <c r="GX2" s="161"/>
      <c r="GY2" s="161"/>
      <c r="GZ2" s="161"/>
      <c r="HA2" s="161"/>
      <c r="HB2" s="161"/>
      <c r="HC2" s="161"/>
      <c r="HD2" s="161"/>
      <c r="HE2" s="161"/>
      <c r="HF2" s="161"/>
      <c r="HG2" s="161"/>
      <c r="HH2" s="161"/>
      <c r="HI2" s="161"/>
      <c r="HJ2" s="161"/>
      <c r="HK2" s="161"/>
      <c r="HL2" s="161"/>
      <c r="HM2" s="161"/>
      <c r="HN2" s="161"/>
      <c r="HO2" s="161"/>
      <c r="HP2" s="161"/>
      <c r="HQ2" s="161"/>
      <c r="HR2" s="161"/>
      <c r="HS2" s="161"/>
      <c r="HT2" s="161"/>
    </row>
    <row r="3" spans="1:229" ht="15" customHeight="1" x14ac:dyDescent="0.25">
      <c r="A3" s="166"/>
      <c r="B3" s="166"/>
      <c r="C3" s="166"/>
      <c r="D3" s="167"/>
      <c r="I3" s="231"/>
      <c r="J3" s="231"/>
      <c r="K3" s="231"/>
      <c r="L3" s="231"/>
      <c r="M3" s="231"/>
      <c r="N3" s="231"/>
      <c r="O3" s="231"/>
      <c r="P3" s="231"/>
      <c r="U3" s="230"/>
      <c r="V3" s="231"/>
      <c r="W3" s="231"/>
      <c r="X3" s="231"/>
      <c r="AK3" s="231"/>
      <c r="AL3" s="231"/>
      <c r="AM3" s="231"/>
      <c r="AN3" s="231"/>
      <c r="AO3" s="160"/>
      <c r="AP3" s="160"/>
      <c r="AQ3" s="160"/>
      <c r="AR3" s="160"/>
      <c r="AS3" s="231"/>
      <c r="AT3" s="231"/>
      <c r="AU3" s="231"/>
      <c r="AV3" s="231"/>
      <c r="AW3" s="160"/>
      <c r="AX3" s="160"/>
      <c r="AY3" s="160"/>
      <c r="AZ3" s="160"/>
      <c r="BI3" s="160"/>
      <c r="BJ3" s="160"/>
      <c r="BK3" s="160"/>
      <c r="BL3" s="160"/>
      <c r="BM3" s="149"/>
      <c r="BN3" s="149"/>
      <c r="BO3" s="149"/>
      <c r="BP3" s="149"/>
      <c r="BQ3" s="149"/>
      <c r="BR3" s="149"/>
      <c r="BS3" s="149"/>
      <c r="BT3" s="149"/>
      <c r="BU3" s="161"/>
      <c r="BV3" s="161"/>
      <c r="BW3" s="161"/>
      <c r="BX3" s="161"/>
      <c r="BY3" s="507"/>
      <c r="BZ3" s="507"/>
      <c r="CA3" s="507"/>
      <c r="CB3" s="507"/>
      <c r="CC3" s="160"/>
      <c r="CD3" s="160"/>
      <c r="CE3" s="160"/>
      <c r="CF3" s="160"/>
      <c r="CG3" s="165"/>
      <c r="DE3" s="160"/>
      <c r="DF3" s="160"/>
      <c r="DG3" s="160"/>
      <c r="DH3" s="160"/>
      <c r="EG3" s="231"/>
      <c r="EH3" s="231"/>
      <c r="EI3" s="231"/>
      <c r="EJ3" s="231"/>
      <c r="FI3" s="230"/>
      <c r="FJ3" s="231"/>
      <c r="FK3" s="231"/>
      <c r="FL3" s="23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row>
    <row r="4" spans="1:229" ht="15" customHeight="1" x14ac:dyDescent="0.25">
      <c r="A4" s="491" t="s">
        <v>379</v>
      </c>
      <c r="B4" s="491"/>
      <c r="C4" s="491"/>
      <c r="D4" s="492"/>
      <c r="E4" s="487" t="s">
        <v>380</v>
      </c>
      <c r="F4" s="488"/>
      <c r="G4" s="488"/>
      <c r="H4" s="489"/>
      <c r="I4" s="490" t="s">
        <v>381</v>
      </c>
      <c r="J4" s="491"/>
      <c r="K4" s="491"/>
      <c r="L4" s="492"/>
      <c r="M4" s="487" t="s">
        <v>382</v>
      </c>
      <c r="N4" s="488"/>
      <c r="O4" s="488"/>
      <c r="P4" s="489"/>
      <c r="Q4" s="490" t="s">
        <v>383</v>
      </c>
      <c r="R4" s="491"/>
      <c r="S4" s="491"/>
      <c r="T4" s="492"/>
      <c r="U4" s="487" t="s">
        <v>384</v>
      </c>
      <c r="V4" s="488"/>
      <c r="W4" s="488"/>
      <c r="X4" s="489"/>
      <c r="Y4" s="490" t="s">
        <v>385</v>
      </c>
      <c r="Z4" s="491"/>
      <c r="AA4" s="491"/>
      <c r="AB4" s="492"/>
      <c r="AC4" s="487" t="s">
        <v>386</v>
      </c>
      <c r="AD4" s="488"/>
      <c r="AE4" s="488"/>
      <c r="AF4" s="489"/>
      <c r="AG4" s="490" t="s">
        <v>387</v>
      </c>
      <c r="AH4" s="491"/>
      <c r="AI4" s="491"/>
      <c r="AJ4" s="492"/>
      <c r="AK4" s="487" t="s">
        <v>388</v>
      </c>
      <c r="AL4" s="488"/>
      <c r="AM4" s="488"/>
      <c r="AN4" s="489"/>
      <c r="AO4" s="490" t="s">
        <v>397</v>
      </c>
      <c r="AP4" s="491"/>
      <c r="AQ4" s="491"/>
      <c r="AR4" s="492"/>
      <c r="AS4" s="487" t="s">
        <v>398</v>
      </c>
      <c r="AT4" s="488"/>
      <c r="AU4" s="488"/>
      <c r="AV4" s="489"/>
      <c r="AW4" s="490" t="s">
        <v>399</v>
      </c>
      <c r="AX4" s="491"/>
      <c r="AY4" s="491"/>
      <c r="AZ4" s="492"/>
      <c r="BA4" s="487" t="s">
        <v>400</v>
      </c>
      <c r="BB4" s="488"/>
      <c r="BC4" s="488"/>
      <c r="BD4" s="489"/>
      <c r="BE4" s="490" t="s">
        <v>401</v>
      </c>
      <c r="BF4" s="491"/>
      <c r="BG4" s="491"/>
      <c r="BH4" s="492"/>
      <c r="BI4" s="487" t="s">
        <v>402</v>
      </c>
      <c r="BJ4" s="488"/>
      <c r="BK4" s="488"/>
      <c r="BL4" s="489"/>
      <c r="BM4" s="490" t="s">
        <v>403</v>
      </c>
      <c r="BN4" s="491"/>
      <c r="BO4" s="491"/>
      <c r="BP4" s="492"/>
      <c r="BQ4" s="487" t="s">
        <v>404</v>
      </c>
      <c r="BR4" s="488"/>
      <c r="BS4" s="488"/>
      <c r="BT4" s="489"/>
      <c r="BU4" s="490" t="s">
        <v>403</v>
      </c>
      <c r="BV4" s="491"/>
      <c r="BW4" s="491"/>
      <c r="BX4" s="492"/>
      <c r="BY4" s="487" t="s">
        <v>404</v>
      </c>
      <c r="BZ4" s="488"/>
      <c r="CA4" s="488"/>
      <c r="CB4" s="489"/>
      <c r="CC4" s="490" t="s">
        <v>405</v>
      </c>
      <c r="CD4" s="491"/>
      <c r="CE4" s="491"/>
      <c r="CF4" s="492"/>
      <c r="CG4" s="487" t="s">
        <v>406</v>
      </c>
      <c r="CH4" s="488"/>
      <c r="CI4" s="488"/>
      <c r="CJ4" s="489"/>
      <c r="CK4" s="490" t="s">
        <v>407</v>
      </c>
      <c r="CL4" s="491"/>
      <c r="CM4" s="491"/>
      <c r="CN4" s="492"/>
      <c r="CO4" s="487" t="s">
        <v>408</v>
      </c>
      <c r="CP4" s="488"/>
      <c r="CQ4" s="488"/>
      <c r="CR4" s="489"/>
      <c r="CS4" s="490" t="s">
        <v>409</v>
      </c>
      <c r="CT4" s="491"/>
      <c r="CU4" s="491"/>
      <c r="CV4" s="492"/>
      <c r="CW4" s="487" t="s">
        <v>410</v>
      </c>
      <c r="CX4" s="488"/>
      <c r="CY4" s="488"/>
      <c r="CZ4" s="489"/>
      <c r="DA4" s="490" t="s">
        <v>411</v>
      </c>
      <c r="DB4" s="491"/>
      <c r="DC4" s="491"/>
      <c r="DD4" s="492"/>
      <c r="DE4" s="487" t="s">
        <v>418</v>
      </c>
      <c r="DF4" s="488"/>
      <c r="DG4" s="488"/>
      <c r="DH4" s="489"/>
      <c r="DI4" s="490" t="s">
        <v>419</v>
      </c>
      <c r="DJ4" s="491"/>
      <c r="DK4" s="491"/>
      <c r="DL4" s="492"/>
      <c r="DM4" s="487" t="s">
        <v>420</v>
      </c>
      <c r="DN4" s="488"/>
      <c r="DO4" s="488"/>
      <c r="DP4" s="489"/>
      <c r="DQ4" s="490" t="s">
        <v>421</v>
      </c>
      <c r="DR4" s="491"/>
      <c r="DS4" s="491"/>
      <c r="DT4" s="492"/>
      <c r="DU4" s="487" t="s">
        <v>422</v>
      </c>
      <c r="DV4" s="488"/>
      <c r="DW4" s="488"/>
      <c r="DX4" s="489"/>
      <c r="DY4" s="490" t="s">
        <v>423</v>
      </c>
      <c r="DZ4" s="491"/>
      <c r="EA4" s="491"/>
      <c r="EB4" s="492"/>
      <c r="EC4" s="487" t="s">
        <v>424</v>
      </c>
      <c r="ED4" s="488"/>
      <c r="EE4" s="488"/>
      <c r="EF4" s="489"/>
      <c r="EG4" s="490" t="s">
        <v>436</v>
      </c>
      <c r="EH4" s="491"/>
      <c r="EI4" s="491"/>
      <c r="EJ4" s="492"/>
      <c r="EK4" s="487" t="s">
        <v>437</v>
      </c>
      <c r="EL4" s="488"/>
      <c r="EM4" s="488"/>
      <c r="EN4" s="489"/>
      <c r="EO4" s="490" t="s">
        <v>438</v>
      </c>
      <c r="EP4" s="491"/>
      <c r="EQ4" s="491"/>
      <c r="ER4" s="492"/>
      <c r="ES4" s="487" t="s">
        <v>439</v>
      </c>
      <c r="ET4" s="488"/>
      <c r="EU4" s="488"/>
      <c r="EV4" s="489"/>
      <c r="EW4" s="490" t="s">
        <v>440</v>
      </c>
      <c r="EX4" s="491"/>
      <c r="EY4" s="491"/>
      <c r="EZ4" s="492"/>
      <c r="FA4" s="487" t="s">
        <v>441</v>
      </c>
      <c r="FB4" s="488"/>
      <c r="FC4" s="488"/>
      <c r="FD4" s="489"/>
      <c r="FE4" s="490" t="s">
        <v>442</v>
      </c>
      <c r="FF4" s="491"/>
      <c r="FG4" s="491"/>
      <c r="FH4" s="492"/>
      <c r="FI4" s="487" t="s">
        <v>537</v>
      </c>
      <c r="FJ4" s="488"/>
      <c r="FK4" s="488"/>
      <c r="FL4" s="489"/>
      <c r="FM4" s="490" t="s">
        <v>538</v>
      </c>
      <c r="FN4" s="491"/>
      <c r="FO4" s="491"/>
      <c r="FP4" s="492"/>
      <c r="FQ4" s="487" t="s">
        <v>539</v>
      </c>
      <c r="FR4" s="488"/>
      <c r="FS4" s="488"/>
      <c r="FT4" s="489"/>
      <c r="FU4" s="490" t="s">
        <v>540</v>
      </c>
      <c r="FV4" s="491"/>
      <c r="FW4" s="491"/>
      <c r="FX4" s="492"/>
      <c r="FY4" s="487" t="s">
        <v>541</v>
      </c>
      <c r="FZ4" s="488"/>
      <c r="GA4" s="488"/>
      <c r="GB4" s="489"/>
      <c r="GC4" s="490" t="s">
        <v>542</v>
      </c>
      <c r="GD4" s="491"/>
      <c r="GE4" s="491"/>
      <c r="GF4" s="492"/>
      <c r="GG4" s="487" t="s">
        <v>543</v>
      </c>
      <c r="GH4" s="488"/>
      <c r="GI4" s="488"/>
      <c r="GJ4" s="489"/>
      <c r="GK4" s="487" t="s">
        <v>584</v>
      </c>
      <c r="GL4" s="488"/>
      <c r="GM4" s="488"/>
      <c r="GN4" s="489"/>
      <c r="GO4" s="487" t="s">
        <v>585</v>
      </c>
      <c r="GP4" s="488"/>
      <c r="GQ4" s="488"/>
      <c r="GR4" s="489"/>
      <c r="GS4" s="487" t="s">
        <v>586</v>
      </c>
      <c r="GT4" s="488"/>
      <c r="GU4" s="488"/>
      <c r="GV4" s="489"/>
      <c r="GW4" s="487" t="s">
        <v>1029</v>
      </c>
      <c r="GX4" s="488"/>
      <c r="GY4" s="488"/>
      <c r="GZ4" s="489"/>
      <c r="HA4" s="487" t="s">
        <v>1030</v>
      </c>
      <c r="HB4" s="488"/>
      <c r="HC4" s="488"/>
      <c r="HD4" s="489"/>
      <c r="HE4" s="487" t="s">
        <v>1031</v>
      </c>
      <c r="HF4" s="488"/>
      <c r="HG4" s="488"/>
      <c r="HH4" s="489"/>
      <c r="HI4" s="487" t="s">
        <v>1032</v>
      </c>
      <c r="HJ4" s="488"/>
      <c r="HK4" s="488"/>
      <c r="HL4" s="489"/>
      <c r="HM4" s="487" t="s">
        <v>1033</v>
      </c>
      <c r="HN4" s="488"/>
      <c r="HO4" s="488"/>
      <c r="HP4" s="489"/>
      <c r="HQ4" s="487" t="s">
        <v>1034</v>
      </c>
      <c r="HR4" s="488"/>
      <c r="HS4" s="488"/>
      <c r="HT4" s="489"/>
      <c r="HU4" t="s">
        <v>1035</v>
      </c>
    </row>
    <row r="5" spans="1:229" ht="266.25" customHeight="1" x14ac:dyDescent="0.25">
      <c r="A5" s="84" t="s">
        <v>281</v>
      </c>
      <c r="B5" s="496" t="str">
        <f>IF('Mapa de Riesgos y Oportunidades'!$C$8="Oportunidad","NO APLICA",'Mapa de Riesgos y Oportunidades'!M8)</f>
        <v>Solicitar apoyo para la elaboracion de un plan de mercadeo</v>
      </c>
      <c r="C5" s="496"/>
      <c r="D5" s="496"/>
      <c r="E5" s="86" t="s">
        <v>281</v>
      </c>
      <c r="F5" s="485" t="str">
        <f>IF('Mapa de Riesgos y Oportunidades'!$C$8="Oportunidad","NO APLICA",'Mapa de Riesgos y Oportunidades'!M13)</f>
        <v xml:space="preserve">1. Coordinar e implementar jornadas de inducción institucional y actividades de integración que promuevan la permanencia estudiantil.
</v>
      </c>
      <c r="G5" s="485"/>
      <c r="H5" s="485"/>
      <c r="I5" s="84" t="s">
        <v>281</v>
      </c>
      <c r="J5" s="496" t="str">
        <f>IF('Mapa de Riesgos y Oportunidades'!$C$8="Oportunidad","NO APLICA",'Mapa de Riesgos y Oportunidades'!M18)</f>
        <v xml:space="preserve">Realizar verificacion durante el proceso de matricula y estar a tentos a reportes </v>
      </c>
      <c r="K5" s="496"/>
      <c r="L5" s="496"/>
      <c r="M5" s="86" t="s">
        <v>281</v>
      </c>
      <c r="N5" s="485" t="str">
        <f>IF('Mapa de Riesgos y Oportunidades'!$C$13="Oportunidad","NO APLICA",'Mapa de Riesgos y Oportunidades'!M23)</f>
        <v>Garantizar mayor y eficiente promoción de las ofertas de los programas.de posgrado</v>
      </c>
      <c r="O5" s="485"/>
      <c r="P5" s="485"/>
      <c r="Q5" s="84" t="s">
        <v>281</v>
      </c>
      <c r="R5" s="496" t="str">
        <f>IF('Mapa de Riesgos y Oportunidades'!$C$8="Oportunidad","NO APLICA",'Mapa de Riesgos y Oportunidades'!M28)</f>
        <v>Realizar reuniones para corroborar o hacer siguimiento de la información con las dependencias generadoras de la misma</v>
      </c>
      <c r="S5" s="496"/>
      <c r="T5" s="496"/>
      <c r="U5" s="87" t="s">
        <v>281</v>
      </c>
      <c r="V5" s="485" t="str">
        <f>IF('Mapa de Riesgos y Oportunidades'!$C$13="Oportunidad","NO APLICA",'Mapa de Riesgos y Oportunidades'!M33)</f>
        <v>Establecer,mantener y actualizar un calendario institucional  para la planeación, ejecución y seguimiento de las actividades académicas y formativas, que incluya la programación de eventos, prácticas docentes, prácticas judiciales, pasantías, así como las etapas de entrega, sustentación y evaluación de propuestas y trabajos de grado.
Este calendario deberá articularse con los cronogramas de las facultades y departamentos , garantizando la coordinación entre las áreas académicas, administrativas y de bienestar universitario. Además, deberá contemplar mecanismos de actualización periódica, divulgación oportuna a la comunidad universitaria y seguimiento a su cumplimiento, con el fin de optimizar la gestión del tiempo, prevenir retrasos y asegurar el logro de los objetivos formativos institucionales</v>
      </c>
      <c r="W5" s="485"/>
      <c r="X5" s="485"/>
      <c r="Y5" s="85" t="s">
        <v>281</v>
      </c>
      <c r="Z5" s="496" t="str">
        <f>IF('Mapa de Riesgos y Oportunidades'!$C$18="Oportunidad","NO APLICA",'Mapa de Riesgos y Oportunidades'!M38)</f>
        <v>Solicitar el suministro de equipos de cómputo  para operatividad en las funciones propias de la biblioteca.</v>
      </c>
      <c r="AA5" s="496"/>
      <c r="AB5" s="496"/>
      <c r="AC5" s="87" t="s">
        <v>281</v>
      </c>
      <c r="AD5" s="485"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5" s="485"/>
      <c r="AF5" s="485"/>
      <c r="AG5" s="85" t="s">
        <v>281</v>
      </c>
      <c r="AH5" s="496" t="str">
        <f>IF('Mapa de Riesgos y Oportunidades'!$C$28="Oportunidad","NO APLICA",'Mapa de Riesgos y Oportunidades'!M51)</f>
        <v>Espacios amplios para el almacenamiento de activos y bienes fisicos.</v>
      </c>
      <c r="AI5" s="496"/>
      <c r="AJ5" s="496"/>
      <c r="AK5" s="87" t="s">
        <v>281</v>
      </c>
      <c r="AL5" s="485" t="str">
        <f>IF('Mapa de Riesgos y Oportunidades'!$C$33="Oportunidad","NO APLICA",'Mapa de Riesgos y Oportunidades'!M56)</f>
        <v>Plan institucional de renovación tecnológica a 5 años.</v>
      </c>
      <c r="AM5" s="485"/>
      <c r="AN5" s="485"/>
      <c r="AO5" s="123" t="s">
        <v>281</v>
      </c>
      <c r="AP5" s="486" t="str">
        <f>IF('Mapa de Riesgos y Oportunidades'!$C$33="Oportunidad","NO APLICA",'Mapa de Riesgos y Oportunidades'!M61)</f>
        <v>Solicitar apertura de concursos docentes</v>
      </c>
      <c r="AQ5" s="486"/>
      <c r="AR5" s="486"/>
      <c r="AS5" s="87" t="s">
        <v>281</v>
      </c>
      <c r="AT5" s="485" t="str">
        <f>IF('Mapa de Riesgos y Oportunidades'!$C$33="Oportunidad","NO APLICA",'Mapa de Riesgos y Oportunidades'!M66)</f>
        <v>Actualización del marco normativo TI (Seguridad, Datos, Software, uso de aplicaciones).</v>
      </c>
      <c r="AU5" s="485"/>
      <c r="AV5" s="485"/>
      <c r="AW5" s="123" t="s">
        <v>281</v>
      </c>
      <c r="AX5" s="486" t="str">
        <f>IF('Mapa de Riesgos y Oportunidades'!$C$33="Oportunidad","NO APLICA",'Mapa de Riesgos y Oportunidades'!M71)</f>
        <v xml:space="preserve">Reporte oportuno a las Divisiones  de Cómputo y Sistemas y Servicios y Mantenimiento acerca de las fallas presentadas en los equipos de cómputo y archivador, respectivamente.  </v>
      </c>
      <c r="AY5" s="486"/>
      <c r="AZ5" s="486"/>
      <c r="BA5" s="87" t="s">
        <v>281</v>
      </c>
      <c r="BB5" s="485" t="str">
        <f>IF('Mapa de Riesgos y Oportunidades'!$C$33="Oportunidad","NO APLICA",'Mapa de Riesgos y Oportunidades'!M76)</f>
        <v xml:space="preserve">Desarrollo de actividades que permitan la apropiación de la politica de extensión y proyección  social </v>
      </c>
      <c r="BC5" s="485"/>
      <c r="BD5" s="485"/>
      <c r="BE5" s="123" t="s">
        <v>281</v>
      </c>
      <c r="BF5" s="486" t="str">
        <f>IF('Mapa de Riesgos y Oportunidades'!$C$33="Oportunidad","NO APLICA",'Mapa de Riesgos y Oportunidades'!M81)</f>
        <v xml:space="preserve">Implementación del programa del Campus al Campo, como estrategia para la sistematización de la información de manera adecuada </v>
      </c>
      <c r="BG5" s="486"/>
      <c r="BH5" s="486"/>
      <c r="BI5" s="87" t="s">
        <v>281</v>
      </c>
      <c r="BJ5" s="485" t="str">
        <f>IF('Mapa de Riesgos y Oportunidades'!$C$33="Oportunidad","NO APLICA",'Mapa de Riesgos y Oportunidades'!M86)</f>
        <v>Solicitar la entrega oportunda de la nueva infraestructura del CDM</v>
      </c>
      <c r="BK5" s="485"/>
      <c r="BL5" s="485"/>
      <c r="BM5" s="123" t="s">
        <v>281</v>
      </c>
      <c r="BN5" s="486">
        <f>IF('Mapa de Riesgos y Oportunidades'!$C$33="Oportunidad","NO APLICA",'Mapa de Riesgos y Oportunidades'!M91)</f>
        <v>0</v>
      </c>
      <c r="BO5" s="486"/>
      <c r="BP5" s="486"/>
      <c r="BQ5" s="87" t="s">
        <v>281</v>
      </c>
      <c r="BR5" s="485">
        <f>IF('Mapa de Riesgos y Oportunidades'!$C$33="Oportunidad","NO APLICA",'Mapa de Riesgos y Oportunidades'!M96)</f>
        <v>0</v>
      </c>
      <c r="BS5" s="485"/>
      <c r="BT5" s="485"/>
      <c r="BU5" s="123" t="s">
        <v>281</v>
      </c>
      <c r="BV5" s="486" t="str">
        <f>IF('Mapa de Riesgos y Oportunidades'!$C$33="Oportunidad","NO APLICA",'Mapa de Riesgos y Oportunidades'!M101)</f>
        <v>Actualización del marco normativo TI (Seguridad, Datos, Software, uso de aplicaciones).</v>
      </c>
      <c r="BW5" s="486"/>
      <c r="BX5" s="486"/>
      <c r="BY5" s="87" t="s">
        <v>281</v>
      </c>
      <c r="BZ5" s="485" t="str">
        <f>IF('Mapa de Riesgos y Oportunidades'!$C$33="Oportunidad","NO APLICA",'Mapa de Riesgos y Oportunidades'!M106)</f>
        <v>Plan institucional de renovación tecnológica a 5 años.</v>
      </c>
      <c r="CA5" s="485"/>
      <c r="CB5" s="485"/>
      <c r="CC5" s="123" t="s">
        <v>281</v>
      </c>
      <c r="CD5" s="486" t="str">
        <f>IF('Mapa de Riesgos y Oportunidades'!$C$33="Oportunidad","NO APLICA",'Mapa de Riesgos y Oportunidades'!M111)</f>
        <v>Auditoria a procesos Contractuales</v>
      </c>
      <c r="CE5" s="486"/>
      <c r="CF5" s="486"/>
      <c r="CG5" s="87" t="s">
        <v>281</v>
      </c>
      <c r="CH5" s="485" t="str">
        <f>IF('Mapa de Riesgos y Oportunidades'!$C$33="Oportunidad","NO APLICA",'Mapa de Riesgos y Oportunidades'!M116)</f>
        <v xml:space="preserve">Informes  Procuraduría </v>
      </c>
      <c r="CI5" s="485"/>
      <c r="CJ5" s="485"/>
      <c r="CK5" s="123" t="s">
        <v>281</v>
      </c>
      <c r="CL5" s="486" t="str">
        <f>IF('Mapa de Riesgos y Oportunidades'!$C$33="Oportunidad","NO APLICA",'Mapa de Riesgos y Oportunidades'!M121)</f>
        <v>Control de acceso de los usuarios a los aplicativos a través de claves y definición de perfiles y permisos.</v>
      </c>
      <c r="CM5" s="486"/>
      <c r="CN5" s="486"/>
      <c r="CO5" s="87" t="s">
        <v>281</v>
      </c>
      <c r="CP5" s="485" t="str">
        <f>IF('Mapa de Riesgos y Oportunidades'!$C$33="Oportunidad","NO APLICA",'Mapa de Riesgos y Oportunidades'!M126)</f>
        <v>Organización digital de diplomas, certificados y notas de cada grupo de estudiantes matriculados.</v>
      </c>
      <c r="CQ5" s="485"/>
      <c r="CR5" s="485"/>
      <c r="CS5" s="123" t="s">
        <v>281</v>
      </c>
      <c r="CT5" s="486" t="str">
        <f>IF('Mapa de Riesgos y Oportunidades'!$C$33="Oportunidad","NO APLICA",'Mapa de Riesgos y Oportunidades'!M131)</f>
        <v>Fomentar la cultura del Control.                 Interiorizar el Código de Integridad, Estatuto de Auditoría Interna y el Código de Etica de la actividad del Auditoría Interna.</v>
      </c>
      <c r="CU5" s="486"/>
      <c r="CV5" s="486"/>
      <c r="CW5" s="87" t="s">
        <v>281</v>
      </c>
      <c r="CX5" s="485" t="str">
        <f>IF('Mapa de Riesgos y Oportunidades'!$C$33="Oportunidad","NO APLICA",'Mapa de Riesgos y Oportunidades'!M136)</f>
        <v>Realizar asignacion de beneficios previa, verificacion de requisitos establecidos por parte del area para posterios probaciòn por parte del comité de bienestar</v>
      </c>
      <c r="CY5" s="485"/>
      <c r="CZ5" s="485"/>
      <c r="DA5" s="123" t="s">
        <v>281</v>
      </c>
      <c r="DB5" s="486" t="str">
        <f>IF('Mapa de Riesgos y Oportunidades'!$C$33="Oportunidad","NO APLICA",'Mapa de Riesgos y Oportunidades'!M141)</f>
        <v>Inventario físico mensual</v>
      </c>
      <c r="DC5" s="486"/>
      <c r="DD5" s="486"/>
      <c r="DE5" s="87" t="s">
        <v>281</v>
      </c>
      <c r="DF5" s="485" t="str">
        <f>IF('Mapa de Riesgos y Oportunidades'!$C$33="Oportunidad","NO APLICA",'Mapa de Riesgos y Oportunidades'!M146)</f>
        <v>Gestionar la contratación del hosting de servidores</v>
      </c>
      <c r="DG5" s="485"/>
      <c r="DH5" s="485"/>
      <c r="DI5" s="123" t="s">
        <v>281</v>
      </c>
      <c r="DJ5" s="486" t="str">
        <f>IF('Mapa de Riesgos y Oportunidades'!$C$33="Oportunidad","NO APLICA",'Mapa de Riesgos y Oportunidades'!M151)</f>
        <v xml:space="preserve">Revisión periodica de formatos diligenciados en un periodo retrospectivo. </v>
      </c>
      <c r="DK5" s="486"/>
      <c r="DL5" s="486"/>
      <c r="DM5" s="87" t="s">
        <v>281</v>
      </c>
      <c r="DN5" s="485" t="str">
        <f>IF('Mapa de Riesgos y Oportunidades'!$C$33="Oportunidad","NO APLICA",'Mapa de Riesgos y Oportunidades'!M156)</f>
        <v>Aplicación de Estatuto de Contratación</v>
      </c>
      <c r="DO5" s="485"/>
      <c r="DP5" s="485"/>
      <c r="DQ5" s="123" t="s">
        <v>281</v>
      </c>
      <c r="DR5" s="486" t="str">
        <f>IF('Mapa de Riesgos y Oportunidades'!$C$33="Oportunidad","NO APLICA",'Mapa de Riesgos y Oportunidades'!M161)</f>
        <v>Presentacion de informes de uso de recursos ante Consejo Superior</v>
      </c>
      <c r="DS5" s="486"/>
      <c r="DT5" s="486"/>
      <c r="DU5" s="87" t="s">
        <v>281</v>
      </c>
      <c r="DV5" s="485" t="str">
        <f>IF('Mapa de Riesgos y Oportunidades'!$C$33="Oportunidad","NO APLICA",'Mapa de Riesgos y Oportunidades'!M166)</f>
        <v>Enviar oficios de recomendación sobre criterios para asignación de espacios físicos al funcionario responsable</v>
      </c>
      <c r="DW5" s="485"/>
      <c r="DX5" s="485"/>
      <c r="DY5" s="123" t="s">
        <v>281</v>
      </c>
      <c r="DZ5" s="486" t="str">
        <f>IF('Mapa de Riesgos y Oportunidades'!$C$33="Oportunidad","NO APLICA",'Mapa de Riesgos y Oportunidades'!M171)</f>
        <v>Socializar roles y responsabilidades del Auditor y Lideres de procesos</v>
      </c>
      <c r="EA5" s="486"/>
      <c r="EB5" s="486"/>
      <c r="EC5" s="87" t="s">
        <v>281</v>
      </c>
      <c r="ED5" s="485" t="str">
        <f>IF('Mapa de Riesgos y Oportunidades'!$C$33="Oportunidad","NO APLICA",'Mapa de Riesgos y Oportunidades'!M176)</f>
        <v xml:space="preserve">Capacitacion a los equipos de autoevaluacion de las unidadse academicas sobre el modelo institucional y normatividad vigente.  Entrega de material para el proceso de Autoevaluacion. </v>
      </c>
      <c r="EE5" s="485"/>
      <c r="EF5" s="485"/>
      <c r="EG5" s="123" t="s">
        <v>281</v>
      </c>
      <c r="EH5" s="486" t="str">
        <f>IF('Mapa de Riesgos y Oportunidades'!$C$33="Oportunidad","NO APLICA",'Mapa de Riesgos y Oportunidades'!M181)</f>
        <v>Aprobacion por parte del Comité Editorial de cinco (5) pares evaluadores reconocidos por Minciencias</v>
      </c>
      <c r="EI5" s="486"/>
      <c r="EJ5" s="486"/>
      <c r="EK5" s="87" t="s">
        <v>281</v>
      </c>
      <c r="EL5" s="485" t="str">
        <f>IF('Mapa de Riesgos y Oportunidades'!$C$33="Oportunidad","NO APLICA",'Mapa de Riesgos y Oportunidades'!M186)</f>
        <v>Asignación de cupo a los programas ofertados mediante el cálculo automático de los resultados de las áreas de conocimiento de las pruebas saber 11</v>
      </c>
      <c r="EM5" s="485"/>
      <c r="EN5" s="485"/>
      <c r="EO5" s="123" t="s">
        <v>281</v>
      </c>
      <c r="EP5" s="486" t="str">
        <f>IF('Mapa de Riesgos y Oportunidades'!$C$33="Oportunidad","NO APLICA",'Mapa de Riesgos y Oportunidades'!M191)</f>
        <v xml:space="preserve">Parametrizacion para que los docentes realicen el cargue de notas producto de habilitaciones, y/o reporte de notas, o reportar al centro de admisiones solo por medio de formatos autorizados y firmados por las partes intervinientes (docentes, jefe de departamento) </v>
      </c>
      <c r="EQ5" s="486"/>
      <c r="ER5" s="486"/>
      <c r="ES5" s="87" t="s">
        <v>281</v>
      </c>
      <c r="ET5" s="485" t="str">
        <f>IF('Mapa de Riesgos y Oportunidades'!$C$33="Oportunidad","NO APLICA",'Mapa de Riesgos y Oportunidades'!M196)</f>
        <v xml:space="preserve">Toma de decisiones para la selección de proyectos de investigacion a traves del Comité Central de Investigacion. </v>
      </c>
      <c r="EU5" s="485"/>
      <c r="EV5" s="485"/>
      <c r="EW5" s="123" t="s">
        <v>281</v>
      </c>
      <c r="EX5" s="486" t="str">
        <f>IF('Mapa de Riesgos y Oportunidades'!$C$33="Oportunidad","NO APLICA",'Mapa de Riesgos y Oportunidades'!M201)</f>
        <v>Implementación   del Código de Integridad, divulgación de deberes y derechos del servidor público, entre otros.</v>
      </c>
      <c r="EY5" s="486"/>
      <c r="EZ5" s="486"/>
      <c r="FA5" s="87" t="s">
        <v>281</v>
      </c>
      <c r="FB5" s="485" t="str">
        <f>IF('Mapa de Riesgos y Oportunidades'!$C$33="Oportunidad","NO APLICA",'Mapa de Riesgos y Oportunidades'!M206)</f>
        <v>Revisar minuciosamente  la información a publicar.</v>
      </c>
      <c r="FC5" s="485"/>
      <c r="FD5" s="485"/>
      <c r="FE5" s="123" t="s">
        <v>281</v>
      </c>
      <c r="FF5" s="486" t="str">
        <f>IF('Mapa de Riesgos y Oportunidades'!$C$33="Oportunidad","NO APLICA",'Mapa de Riesgos y Oportunidades'!M211)</f>
        <v>*Diligenciamiento de formato establecido para el
traslado o salida de los bienes</v>
      </c>
      <c r="FG5" s="486"/>
      <c r="FH5" s="486"/>
      <c r="FI5" s="87" t="s">
        <v>281</v>
      </c>
      <c r="FJ5" s="485" t="str">
        <f>IF('Mapa de Riesgos y Oportunidades'!$C$216="Oportunidad","NO APLICA",'Mapa de Riesgos y Oportunidades'!M216)</f>
        <v>Supervisar la ejecucion de contratos y que estos cumplan con las actividades contratadas.</v>
      </c>
      <c r="FK5" s="485"/>
      <c r="FL5" s="485"/>
      <c r="FM5" s="123" t="s">
        <v>281</v>
      </c>
      <c r="FN5" s="486" t="str">
        <f>IF('Mapa de Riesgos y Oportunidades'!$C$221="Oportunidad","NO APLICA",'Mapa de Riesgos y Oportunidades'!M221)</f>
        <v>NO APLICA</v>
      </c>
      <c r="FO5" s="486"/>
      <c r="FP5" s="486"/>
      <c r="FQ5" s="87" t="s">
        <v>281</v>
      </c>
      <c r="FR5" s="485" t="str">
        <f>IF('Mapa de Riesgos y Oportunidades'!$C$226="Oportunidad","NO APLICA",'Mapa de Riesgos y Oportunidades'!M226)</f>
        <v>NO APLICA</v>
      </c>
      <c r="FS5" s="485"/>
      <c r="FT5" s="485"/>
      <c r="FU5" s="123" t="s">
        <v>281</v>
      </c>
      <c r="FV5" s="486" t="str">
        <f>IF('Mapa de Riesgos y Oportunidades'!$C$231="Oportunidad","NO APLICA",'Mapa de Riesgos y Oportunidades'!M231)</f>
        <v>NO APLICA</v>
      </c>
      <c r="FW5" s="486"/>
      <c r="FX5" s="486"/>
      <c r="FY5" s="87" t="s">
        <v>281</v>
      </c>
      <c r="FZ5" s="485" t="str">
        <f>IF('Mapa de Riesgos y Oportunidades'!$C$236="Oportunidad","NO APLICA",'Mapa de Riesgos y Oportunidades'!M236)</f>
        <v>NO APLICA</v>
      </c>
      <c r="GA5" s="485"/>
      <c r="GB5" s="485"/>
      <c r="GC5" s="123" t="s">
        <v>281</v>
      </c>
      <c r="GD5" s="486" t="str">
        <f>IF('Mapa de Riesgos y Oportunidades'!$C$241="Oportunidad","NO APLICA",'Mapa de Riesgos y Oportunidades'!M241)</f>
        <v>NO APLICA</v>
      </c>
      <c r="GE5" s="486"/>
      <c r="GF5" s="486"/>
      <c r="GG5" s="87" t="s">
        <v>281</v>
      </c>
      <c r="GH5" s="485" t="str">
        <f>IF('Mapa de Riesgos y Oportunidades'!$C$246="Oportunidad","NO APLICA",'Mapa de Riesgos y Oportunidades'!M246)</f>
        <v>NO APLICA</v>
      </c>
      <c r="GI5" s="485"/>
      <c r="GJ5" s="485"/>
      <c r="GK5" s="87" t="s">
        <v>281</v>
      </c>
      <c r="GL5" s="485" t="str">
        <f>IF('Mapa de Riesgos y Oportunidades'!$C$251="Oportunidad","NO APLICA",'Mapa de Riesgos y Oportunidades'!M251)</f>
        <v>NO APLICA</v>
      </c>
      <c r="GM5" s="485"/>
      <c r="GN5" s="485"/>
      <c r="GO5" s="87" t="s">
        <v>281</v>
      </c>
      <c r="GP5" s="485" t="str">
        <f>IF('Mapa de Riesgos y Oportunidades'!$C$256="Oportunidad","NO APLICA",'Mapa de Riesgos y Oportunidades'!M256)</f>
        <v>NO APLICA</v>
      </c>
      <c r="GQ5" s="485"/>
      <c r="GR5" s="485"/>
      <c r="GS5" s="87" t="s">
        <v>281</v>
      </c>
      <c r="GT5" s="485" t="str">
        <f>IF('Mapa de Riesgos y Oportunidades'!$C$261="Oportunidad","NO APLICA",'Mapa de Riesgos y Oportunidades'!M261)</f>
        <v>NO APLICA</v>
      </c>
      <c r="GU5" s="485"/>
      <c r="GV5" s="485"/>
      <c r="GW5" s="87" t="s">
        <v>281</v>
      </c>
      <c r="GX5" s="485" t="str">
        <f>IF('Mapa de Riesgos y Oportunidades'!$C$266="Oportunidad","NO APLICA",'Mapa de Riesgos y Oportunidades'!M266)</f>
        <v>NO APLICA</v>
      </c>
      <c r="GY5" s="485"/>
      <c r="GZ5" s="485"/>
      <c r="HA5" s="87" t="s">
        <v>281</v>
      </c>
      <c r="HB5" s="485" t="str">
        <f>IF('Mapa de Riesgos y Oportunidades'!$C$271="Oportunidad","NO APLICA",'Mapa de Riesgos y Oportunidades'!M271)</f>
        <v>NO APLICA</v>
      </c>
      <c r="HC5" s="485"/>
      <c r="HD5" s="485"/>
      <c r="HE5" s="87" t="s">
        <v>281</v>
      </c>
      <c r="HF5" s="485" t="str">
        <f>IF('Mapa de Riesgos y Oportunidades'!$C$276="Oportunidad","NO APLICA",'Mapa de Riesgos y Oportunidades'!M276)</f>
        <v>NO APLICA</v>
      </c>
      <c r="HG5" s="485"/>
      <c r="HH5" s="485"/>
      <c r="HI5" s="87" t="s">
        <v>281</v>
      </c>
      <c r="HJ5" s="485" t="str">
        <f>IF('Mapa de Riesgos y Oportunidades'!$C$281="Oportunidad","NO APLICA",'Mapa de Riesgos y Oportunidades'!M281)</f>
        <v>NO APLICA</v>
      </c>
      <c r="HK5" s="485"/>
      <c r="HL5" s="485"/>
      <c r="HM5" s="87" t="s">
        <v>281</v>
      </c>
      <c r="HN5" s="485" t="str">
        <f>IF('Mapa de Riesgos y Oportunidades'!$C$286="Oportunidad","NO APLICA",'Mapa de Riesgos y Oportunidades'!M286)</f>
        <v>NO APLICA</v>
      </c>
      <c r="HO5" s="485"/>
      <c r="HP5" s="485"/>
      <c r="HQ5" s="87" t="s">
        <v>281</v>
      </c>
      <c r="HR5" s="485" t="str">
        <f>IF('Mapa de Riesgos y Oportunidades'!$C$291="Oportunidad","NO APLICA",'Mapa de Riesgos y Oportunidades'!M291)</f>
        <v>NO APLICA</v>
      </c>
      <c r="HS5" s="485"/>
      <c r="HT5" s="485"/>
    </row>
    <row r="6" spans="1:229" ht="44.25" customHeight="1" x14ac:dyDescent="0.25">
      <c r="A6" s="53" t="s">
        <v>235</v>
      </c>
      <c r="B6" s="53" t="s">
        <v>277</v>
      </c>
      <c r="C6" s="53"/>
      <c r="D6" s="53" t="s">
        <v>238</v>
      </c>
      <c r="E6" s="47" t="s">
        <v>235</v>
      </c>
      <c r="F6" s="47" t="s">
        <v>277</v>
      </c>
      <c r="G6" s="47"/>
      <c r="H6" s="47" t="s">
        <v>238</v>
      </c>
      <c r="I6" s="53" t="s">
        <v>235</v>
      </c>
      <c r="J6" s="53" t="s">
        <v>277</v>
      </c>
      <c r="K6" s="53"/>
      <c r="L6" s="53" t="s">
        <v>238</v>
      </c>
      <c r="M6" s="47" t="s">
        <v>235</v>
      </c>
      <c r="N6" s="47" t="s">
        <v>277</v>
      </c>
      <c r="O6" s="47"/>
      <c r="P6" s="47" t="s">
        <v>238</v>
      </c>
      <c r="Q6" s="53" t="s">
        <v>235</v>
      </c>
      <c r="R6" s="53" t="s">
        <v>277</v>
      </c>
      <c r="S6" s="53"/>
      <c r="T6" s="53" t="s">
        <v>238</v>
      </c>
      <c r="U6" s="47" t="s">
        <v>235</v>
      </c>
      <c r="V6" s="47" t="s">
        <v>277</v>
      </c>
      <c r="W6" s="47"/>
      <c r="X6" s="47" t="s">
        <v>238</v>
      </c>
      <c r="Y6" s="53" t="s">
        <v>235</v>
      </c>
      <c r="Z6" s="53" t="s">
        <v>277</v>
      </c>
      <c r="AA6" s="53"/>
      <c r="AB6" s="53" t="s">
        <v>238</v>
      </c>
      <c r="AC6" s="47" t="s">
        <v>235</v>
      </c>
      <c r="AD6" s="47" t="s">
        <v>277</v>
      </c>
      <c r="AE6" s="47"/>
      <c r="AF6" s="47" t="s">
        <v>238</v>
      </c>
      <c r="AG6" s="53" t="s">
        <v>235</v>
      </c>
      <c r="AH6" s="53" t="s">
        <v>277</v>
      </c>
      <c r="AI6" s="53"/>
      <c r="AJ6" s="53" t="s">
        <v>238</v>
      </c>
      <c r="AK6" s="47" t="s">
        <v>235</v>
      </c>
      <c r="AL6" s="47" t="s">
        <v>277</v>
      </c>
      <c r="AM6" s="47"/>
      <c r="AN6" s="47" t="s">
        <v>238</v>
      </c>
      <c r="AO6" s="53" t="s">
        <v>235</v>
      </c>
      <c r="AP6" s="53" t="s">
        <v>277</v>
      </c>
      <c r="AQ6" s="53"/>
      <c r="AR6" s="53" t="s">
        <v>238</v>
      </c>
      <c r="AS6" s="47" t="s">
        <v>235</v>
      </c>
      <c r="AT6" s="47" t="s">
        <v>277</v>
      </c>
      <c r="AU6" s="47"/>
      <c r="AV6" s="47" t="s">
        <v>238</v>
      </c>
      <c r="AW6" s="53" t="s">
        <v>235</v>
      </c>
      <c r="AX6" s="53" t="s">
        <v>277</v>
      </c>
      <c r="AY6" s="53"/>
      <c r="AZ6" s="53" t="s">
        <v>238</v>
      </c>
      <c r="BA6" s="47" t="s">
        <v>235</v>
      </c>
      <c r="BB6" s="47" t="s">
        <v>277</v>
      </c>
      <c r="BC6" s="47"/>
      <c r="BD6" s="47" t="s">
        <v>238</v>
      </c>
      <c r="BE6" s="53" t="s">
        <v>235</v>
      </c>
      <c r="BF6" s="53" t="s">
        <v>277</v>
      </c>
      <c r="BG6" s="53"/>
      <c r="BH6" s="53" t="s">
        <v>238</v>
      </c>
      <c r="BI6" s="47" t="s">
        <v>235</v>
      </c>
      <c r="BJ6" s="47" t="s">
        <v>277</v>
      </c>
      <c r="BK6" s="47"/>
      <c r="BL6" s="47" t="s">
        <v>238</v>
      </c>
      <c r="BM6" s="53" t="s">
        <v>235</v>
      </c>
      <c r="BN6" s="53" t="s">
        <v>277</v>
      </c>
      <c r="BO6" s="53"/>
      <c r="BP6" s="53" t="s">
        <v>238</v>
      </c>
      <c r="BQ6" s="47" t="s">
        <v>235</v>
      </c>
      <c r="BR6" s="47" t="s">
        <v>277</v>
      </c>
      <c r="BS6" s="47"/>
      <c r="BT6" s="47" t="s">
        <v>238</v>
      </c>
      <c r="BU6" s="53" t="s">
        <v>235</v>
      </c>
      <c r="BV6" s="53" t="s">
        <v>277</v>
      </c>
      <c r="BW6" s="53"/>
      <c r="BX6" s="53" t="s">
        <v>238</v>
      </c>
      <c r="BY6" s="47" t="s">
        <v>235</v>
      </c>
      <c r="BZ6" s="47" t="s">
        <v>277</v>
      </c>
      <c r="CA6" s="47"/>
      <c r="CB6" s="47" t="s">
        <v>238</v>
      </c>
      <c r="CC6" s="53" t="s">
        <v>235</v>
      </c>
      <c r="CD6" s="53" t="s">
        <v>277</v>
      </c>
      <c r="CE6" s="53"/>
      <c r="CF6" s="53" t="s">
        <v>238</v>
      </c>
      <c r="CG6" s="47" t="s">
        <v>235</v>
      </c>
      <c r="CH6" s="47" t="s">
        <v>277</v>
      </c>
      <c r="CI6" s="47"/>
      <c r="CJ6" s="47" t="s">
        <v>238</v>
      </c>
      <c r="CK6" s="53" t="s">
        <v>235</v>
      </c>
      <c r="CL6" s="53" t="s">
        <v>277</v>
      </c>
      <c r="CM6" s="53"/>
      <c r="CN6" s="53" t="s">
        <v>238</v>
      </c>
      <c r="CO6" s="47" t="s">
        <v>235</v>
      </c>
      <c r="CP6" s="47" t="s">
        <v>277</v>
      </c>
      <c r="CQ6" s="47"/>
      <c r="CR6" s="47" t="s">
        <v>238</v>
      </c>
      <c r="CS6" s="53" t="s">
        <v>235</v>
      </c>
      <c r="CT6" s="53" t="s">
        <v>277</v>
      </c>
      <c r="CU6" s="53"/>
      <c r="CV6" s="53" t="s">
        <v>238</v>
      </c>
      <c r="CW6" s="47" t="s">
        <v>235</v>
      </c>
      <c r="CX6" s="47" t="s">
        <v>277</v>
      </c>
      <c r="CY6" s="47"/>
      <c r="CZ6" s="47" t="s">
        <v>238</v>
      </c>
      <c r="DA6" s="53" t="s">
        <v>235</v>
      </c>
      <c r="DB6" s="53" t="s">
        <v>277</v>
      </c>
      <c r="DC6" s="53"/>
      <c r="DD6" s="53" t="s">
        <v>238</v>
      </c>
      <c r="DE6" s="47" t="s">
        <v>235</v>
      </c>
      <c r="DF6" s="47" t="s">
        <v>277</v>
      </c>
      <c r="DG6" s="47"/>
      <c r="DH6" s="47" t="s">
        <v>238</v>
      </c>
      <c r="DI6" s="53" t="s">
        <v>235</v>
      </c>
      <c r="DJ6" s="53" t="s">
        <v>277</v>
      </c>
      <c r="DK6" s="53"/>
      <c r="DL6" s="53" t="s">
        <v>238</v>
      </c>
      <c r="DM6" s="47" t="s">
        <v>235</v>
      </c>
      <c r="DN6" s="47" t="s">
        <v>277</v>
      </c>
      <c r="DO6" s="47"/>
      <c r="DP6" s="47" t="s">
        <v>238</v>
      </c>
      <c r="DQ6" s="53" t="s">
        <v>235</v>
      </c>
      <c r="DR6" s="53" t="s">
        <v>277</v>
      </c>
      <c r="DS6" s="53"/>
      <c r="DT6" s="53" t="s">
        <v>238</v>
      </c>
      <c r="DU6" s="47" t="s">
        <v>235</v>
      </c>
      <c r="DV6" s="47" t="s">
        <v>277</v>
      </c>
      <c r="DW6" s="47"/>
      <c r="DX6" s="47" t="s">
        <v>238</v>
      </c>
      <c r="DY6" s="53" t="s">
        <v>235</v>
      </c>
      <c r="DZ6" s="53" t="s">
        <v>277</v>
      </c>
      <c r="EA6" s="53"/>
      <c r="EB6" s="53" t="s">
        <v>238</v>
      </c>
      <c r="EC6" s="47" t="s">
        <v>235</v>
      </c>
      <c r="ED6" s="47" t="s">
        <v>277</v>
      </c>
      <c r="EE6" s="47"/>
      <c r="EF6" s="47" t="s">
        <v>238</v>
      </c>
      <c r="EG6" s="53" t="s">
        <v>235</v>
      </c>
      <c r="EH6" s="53" t="s">
        <v>277</v>
      </c>
      <c r="EI6" s="53"/>
      <c r="EJ6" s="53" t="s">
        <v>238</v>
      </c>
      <c r="EK6" s="47" t="s">
        <v>235</v>
      </c>
      <c r="EL6" s="47" t="s">
        <v>277</v>
      </c>
      <c r="EM6" s="47"/>
      <c r="EN6" s="47" t="s">
        <v>238</v>
      </c>
      <c r="EO6" s="53" t="s">
        <v>235</v>
      </c>
      <c r="EP6" s="53" t="s">
        <v>277</v>
      </c>
      <c r="EQ6" s="53"/>
      <c r="ER6" s="53" t="s">
        <v>238</v>
      </c>
      <c r="ES6" s="47" t="s">
        <v>235</v>
      </c>
      <c r="ET6" s="47" t="s">
        <v>277</v>
      </c>
      <c r="EU6" s="47"/>
      <c r="EV6" s="47" t="s">
        <v>238</v>
      </c>
      <c r="EW6" s="53" t="s">
        <v>235</v>
      </c>
      <c r="EX6" s="53" t="s">
        <v>277</v>
      </c>
      <c r="EY6" s="53"/>
      <c r="EZ6" s="53" t="s">
        <v>238</v>
      </c>
      <c r="FA6" s="47" t="s">
        <v>235</v>
      </c>
      <c r="FB6" s="47" t="s">
        <v>277</v>
      </c>
      <c r="FC6" s="47"/>
      <c r="FD6" s="47" t="s">
        <v>238</v>
      </c>
      <c r="FE6" s="53" t="s">
        <v>235</v>
      </c>
      <c r="FF6" s="53" t="s">
        <v>277</v>
      </c>
      <c r="FG6" s="53"/>
      <c r="FH6" s="53" t="s">
        <v>238</v>
      </c>
      <c r="FI6" s="47" t="s">
        <v>235</v>
      </c>
      <c r="FJ6" s="47" t="s">
        <v>277</v>
      </c>
      <c r="FK6" s="47"/>
      <c r="FL6" s="47" t="s">
        <v>238</v>
      </c>
      <c r="FM6" s="53" t="s">
        <v>235</v>
      </c>
      <c r="FN6" s="53" t="s">
        <v>277</v>
      </c>
      <c r="FO6" s="53"/>
      <c r="FP6" s="53" t="s">
        <v>238</v>
      </c>
      <c r="FQ6" s="47" t="s">
        <v>235</v>
      </c>
      <c r="FR6" s="47" t="s">
        <v>277</v>
      </c>
      <c r="FS6" s="47"/>
      <c r="FT6" s="47" t="s">
        <v>238</v>
      </c>
      <c r="FU6" s="53" t="s">
        <v>235</v>
      </c>
      <c r="FV6" s="53" t="s">
        <v>277</v>
      </c>
      <c r="FW6" s="53"/>
      <c r="FX6" s="53" t="s">
        <v>238</v>
      </c>
      <c r="FY6" s="47" t="s">
        <v>235</v>
      </c>
      <c r="FZ6" s="47" t="s">
        <v>277</v>
      </c>
      <c r="GA6" s="47"/>
      <c r="GB6" s="47" t="s">
        <v>238</v>
      </c>
      <c r="GC6" s="53" t="s">
        <v>235</v>
      </c>
      <c r="GD6" s="53" t="s">
        <v>277</v>
      </c>
      <c r="GE6" s="53"/>
      <c r="GF6" s="53" t="s">
        <v>238</v>
      </c>
      <c r="GG6" s="47" t="s">
        <v>235</v>
      </c>
      <c r="GH6" s="47" t="s">
        <v>277</v>
      </c>
      <c r="GI6" s="47"/>
      <c r="GJ6" s="47" t="s">
        <v>238</v>
      </c>
      <c r="GK6" s="47" t="s">
        <v>235</v>
      </c>
      <c r="GL6" s="47" t="s">
        <v>277</v>
      </c>
      <c r="GM6" s="47"/>
      <c r="GN6" s="47" t="s">
        <v>238</v>
      </c>
      <c r="GO6" s="47" t="s">
        <v>235</v>
      </c>
      <c r="GP6" s="47" t="s">
        <v>277</v>
      </c>
      <c r="GQ6" s="47"/>
      <c r="GR6" s="47" t="s">
        <v>238</v>
      </c>
      <c r="GS6" s="47" t="s">
        <v>235</v>
      </c>
      <c r="GT6" s="47" t="s">
        <v>277</v>
      </c>
      <c r="GU6" s="47"/>
      <c r="GV6" s="47" t="s">
        <v>238</v>
      </c>
      <c r="GW6" s="47" t="s">
        <v>235</v>
      </c>
      <c r="GX6" s="47" t="s">
        <v>277</v>
      </c>
      <c r="GY6" s="47"/>
      <c r="GZ6" s="47" t="s">
        <v>238</v>
      </c>
      <c r="HA6" s="47" t="s">
        <v>235</v>
      </c>
      <c r="HB6" s="47" t="s">
        <v>277</v>
      </c>
      <c r="HC6" s="47"/>
      <c r="HD6" s="47" t="s">
        <v>238</v>
      </c>
      <c r="HE6" s="47" t="s">
        <v>235</v>
      </c>
      <c r="HF6" s="47" t="s">
        <v>277</v>
      </c>
      <c r="HG6" s="47"/>
      <c r="HH6" s="47" t="s">
        <v>238</v>
      </c>
      <c r="HI6" s="47" t="s">
        <v>235</v>
      </c>
      <c r="HJ6" s="47" t="s">
        <v>277</v>
      </c>
      <c r="HK6" s="47"/>
      <c r="HL6" s="47" t="s">
        <v>238</v>
      </c>
      <c r="HM6" s="47" t="s">
        <v>235</v>
      </c>
      <c r="HN6" s="47" t="s">
        <v>277</v>
      </c>
      <c r="HO6" s="47"/>
      <c r="HP6" s="47" t="s">
        <v>238</v>
      </c>
      <c r="HQ6" s="47" t="s">
        <v>235</v>
      </c>
      <c r="HR6" s="47" t="s">
        <v>277</v>
      </c>
      <c r="HS6" s="47"/>
      <c r="HT6" s="47" t="s">
        <v>238</v>
      </c>
    </row>
    <row r="7" spans="1:229" ht="38.25" customHeight="1" x14ac:dyDescent="0.25">
      <c r="A7" s="54" t="s">
        <v>228</v>
      </c>
      <c r="B7" s="45" t="s">
        <v>395</v>
      </c>
      <c r="C7" s="45">
        <f>IF(B7="x",15,0)+IF(B8="x",5,0)+IF(B9="x",15,0)+IF(B10="x",10,0)+IF(B11="x",15,0)+IF(B12="x",10,0)+IF(B13="x",30,0)</f>
        <v>55</v>
      </c>
      <c r="D7" s="479">
        <f>IF(C7&lt;=50,0,IF(C7&lt;=75,1,IF(C7&lt;=100,2,"Error")))</f>
        <v>1</v>
      </c>
      <c r="E7" s="54" t="s">
        <v>228</v>
      </c>
      <c r="F7" s="207"/>
      <c r="G7" s="45">
        <f>IF(F7="x",15,0)+IF(F8="x",5,0)+IF(F9="x",15,0)+IF(F10="x",10,0)+IF(F11="x",15,0)+IF(F12="x",10,0)+IF(F13="x",30,0)</f>
        <v>0</v>
      </c>
      <c r="H7" s="479">
        <f>IF(G7&lt;=50,0,IF(G7&lt;=75,1,IF(G7&lt;=100,2,"Error")))</f>
        <v>0</v>
      </c>
      <c r="I7" s="54" t="s">
        <v>228</v>
      </c>
      <c r="J7" s="112"/>
      <c r="K7" s="45">
        <f>IF(J7="x",15,0)+IF(J8="x",5,0)+IF(J9="x",15,0)+IF(J10="x",10,0)+IF(J11="x",15,0)+IF(J12="x",10,0)+IF(J13="x",30,0)</f>
        <v>0</v>
      </c>
      <c r="L7" s="479">
        <f>IF(K7&lt;=50,0,IF(K7&lt;=75,1,IF(K7&lt;=100,2,"Error")))</f>
        <v>0</v>
      </c>
      <c r="M7" s="54" t="s">
        <v>228</v>
      </c>
      <c r="N7" s="249"/>
      <c r="O7" s="45">
        <f>IF(N7="x",15,0)+IF(N8="x",5,0)+IF(N9="x",15,0)+IF(N10="x",10,0)+IF(N11="x",15,0)+IF(N12="x",10,0)+IF(N13="x",30,0)</f>
        <v>70</v>
      </c>
      <c r="P7" s="479">
        <f>IF(O7&lt;=50,0,IF(O7&lt;=75,1,IF(O7&lt;=100,2,"Error")))</f>
        <v>1</v>
      </c>
      <c r="Q7" s="54" t="s">
        <v>228</v>
      </c>
      <c r="R7" s="135" t="s">
        <v>395</v>
      </c>
      <c r="S7" s="45">
        <f>IF(R7="x",15,0)+IF(R8="x",5,0)+IF(R9="x",15,0)+IF(R10="x",10,0)+IF(R11="x",15,0)+IF(R12="x",10,0)+IF(R13="x",30,0)</f>
        <v>85</v>
      </c>
      <c r="T7" s="479">
        <f>IF(S7&lt;=50,0,IF(S7&lt;=75,1,IF(S7&lt;=100,2,"Error")))</f>
        <v>2</v>
      </c>
      <c r="U7" s="54" t="s">
        <v>228</v>
      </c>
      <c r="V7" s="232"/>
      <c r="W7" s="45">
        <f>IF(V7="x",15,0)+IF(V8="x",5,0)+IF(V9="x",15,0)+IF(V10="x",10,0)+IF(V11="x",15,0)+IF(V12="x",10,0)+IF(V13="x",30,0)</f>
        <v>0</v>
      </c>
      <c r="X7" s="479">
        <f>IF(W7&lt;=50,0,IF(W7&lt;=75,1,IF(W7&lt;=100,2,"Error")))</f>
        <v>0</v>
      </c>
      <c r="Y7" s="54" t="s">
        <v>228</v>
      </c>
      <c r="Z7" s="45"/>
      <c r="AA7" s="45">
        <f>IF(Z7="x",15,0)+IF(Z8="x",5,0)+IF(Z9="x",15,0)+IF(Z10="x",10,0)+IF(Z11="x",15,0)+IF(Z12="x",10,0)+IF(Z13="x",30,0)</f>
        <v>25</v>
      </c>
      <c r="AB7" s="479">
        <f>IF(AA7&lt;=50,0,IF(AA7&lt;=75,1,IF(AA7&lt;=100,2,"Error")))</f>
        <v>0</v>
      </c>
      <c r="AC7" s="54" t="s">
        <v>228</v>
      </c>
      <c r="AD7" s="45" t="s">
        <v>470</v>
      </c>
      <c r="AE7" s="45">
        <f>IF(AD7="x",15,0)+IF(AD8="x",5,0)+IF(AD9="x",15,0)+IF(AD10="x",10,0)+IF(AD11="x",15,0)+IF(AD12="x",10,0)+IF(AD13="x",30,0)</f>
        <v>85</v>
      </c>
      <c r="AF7" s="479">
        <f>IF(AE7&lt;=50,0,IF(AE7&lt;=75,1,IF(AE7&lt;=100,2,"Error")))</f>
        <v>2</v>
      </c>
      <c r="AG7" s="54" t="s">
        <v>228</v>
      </c>
      <c r="AH7" s="45" t="s">
        <v>395</v>
      </c>
      <c r="AI7" s="45">
        <f>IF(AH7="x",15,0)+IF(AH8="x",5,0)+IF(AH9="x",15,0)+IF(AH10="x",10,0)+IF(AH11="x",15,0)+IF(AH12="x",10,0)+IF(AH13="x",30,0)</f>
        <v>40</v>
      </c>
      <c r="AJ7" s="479">
        <f>IF(AI7&lt;=50,0,IF(AI7&lt;=75,1,IF(AI7&lt;=100,2,"Error")))</f>
        <v>0</v>
      </c>
      <c r="AK7" s="54" t="s">
        <v>228</v>
      </c>
      <c r="AL7" s="45"/>
      <c r="AM7" s="45">
        <f>IF(AL7="x",15,0)+IF(AL8="x",5,0)+IF(AL9="x",15,0)+IF(AL10="x",10,0)+IF(AL11="x",15,0)+IF(AL12="x",10,0)+IF(AL13="x",30,0)</f>
        <v>15</v>
      </c>
      <c r="AN7" s="479">
        <f>IF(AM7&lt;=50,0,IF(AM7&lt;=75,1,IF(AM7&lt;=100,2,"Error")))</f>
        <v>0</v>
      </c>
      <c r="AO7" s="54" t="s">
        <v>228</v>
      </c>
      <c r="AP7" s="45" t="s">
        <v>395</v>
      </c>
      <c r="AQ7" s="45">
        <f>IF(AP7="x",15,0)+IF(AP8="x",5,0)+IF(AP9="x",15,0)+IF(AP10="x",10,0)+IF(AP11="x",15,0)+IF(AP12="x",10,0)+IF(AP13="x",30,0)</f>
        <v>85</v>
      </c>
      <c r="AR7" s="479">
        <f>IF(AQ7&lt;=50,0,IF(AQ7&lt;=75,1,IF(AQ7&lt;=100,2,"Error")))</f>
        <v>2</v>
      </c>
      <c r="AS7" s="54" t="s">
        <v>228</v>
      </c>
      <c r="AT7" s="128"/>
      <c r="AU7" s="45">
        <f>IF(AT7="x",15,0)+IF(AT8="x",5,0)+IF(AT9="x",15,0)+IF(AT10="x",10,0)+IF(AT11="x",15,0)+IF(AT12="x",10,0)+IF(AT13="x",30,0)</f>
        <v>55</v>
      </c>
      <c r="AV7" s="479">
        <f>IF(AU7&lt;=50,0,IF(AU7&lt;=75,1,IF(AU7&lt;=100,2,"Error")))</f>
        <v>1</v>
      </c>
      <c r="AW7" s="54" t="s">
        <v>228</v>
      </c>
      <c r="AX7" s="112"/>
      <c r="AY7" s="45">
        <f>IF(AX7="x",15,0)+IF(AX8="x",5,0)+IF(AX9="x",15,0)+IF(AX10="x",10,0)+IF(AX11="x",15,0)+IF(AX12="x",10,0)+IF(AX13="x",30,0)</f>
        <v>0</v>
      </c>
      <c r="AZ7" s="479">
        <f>IF(AY7&lt;=50,0,IF(AY7&lt;=75,1,IF(AY7&lt;=100,2,"Error")))</f>
        <v>0</v>
      </c>
      <c r="BA7" s="54" t="s">
        <v>228</v>
      </c>
      <c r="BB7" s="45" t="s">
        <v>470</v>
      </c>
      <c r="BC7" s="45">
        <f>IF(BB7="x",15,0)+IF(BB8="x",5,0)+IF(BB9="x",15,0)+IF(BB10="x",10,0)+IF(BB11="x",15,0)+IF(BB12="x",10,0)+IF(BB13="x",30,0)</f>
        <v>85</v>
      </c>
      <c r="BD7" s="479">
        <f>IF(BC7&lt;=50,0,IF(BC7&lt;=75,1,IF(BC7&lt;=100,2,"Error")))</f>
        <v>2</v>
      </c>
      <c r="BE7" s="54" t="s">
        <v>228</v>
      </c>
      <c r="BF7" s="112"/>
      <c r="BG7" s="45">
        <f>IF(BF7="x",15,0)+IF(BF8="x",5,0)+IF(BF9="x",15,0)+IF(BF10="x",10,0)+IF(BF11="x",15,0)+IF(BF12="x",10,0)+IF(BF13="x",30,0)</f>
        <v>0</v>
      </c>
      <c r="BH7" s="479">
        <f>IF(BG7&lt;=50,0,IF(BG7&lt;=75,1,IF(BG7&lt;=100,2,"Error")))</f>
        <v>0</v>
      </c>
      <c r="BI7" s="54" t="s">
        <v>228</v>
      </c>
      <c r="BJ7" s="45" t="s">
        <v>470</v>
      </c>
      <c r="BK7" s="45">
        <f>IF(BJ7="x",15,0)+IF(BJ8="x",5,0)+IF(BJ9="x",15,0)+IF(BJ10="x",10,0)+IF(BJ11="x",15,0)+IF(BJ12="x",10,0)+IF(BJ13="x",30,0)</f>
        <v>90</v>
      </c>
      <c r="BL7" s="479">
        <f>IF(BK7&lt;=50,0,IF(BK7&lt;=75,1,IF(BK7&lt;=100,2,"Error")))</f>
        <v>2</v>
      </c>
      <c r="BM7" s="54" t="s">
        <v>228</v>
      </c>
      <c r="BN7" s="45"/>
      <c r="BO7" s="45">
        <f>IF(BN7="x",15,0)+IF(BN8="x",5,0)+IF(BN9="x",15,0)+IF(BN10="x",10,0)+IF(BN11="x",15,0)+IF(BN12="x",10,0)+IF(BN13="x",30,0)</f>
        <v>0</v>
      </c>
      <c r="BP7" s="479">
        <f>IF(BO7&lt;=50,0,IF(BO7&lt;=75,1,IF(BO7&lt;=100,2,"Error")))</f>
        <v>0</v>
      </c>
      <c r="BQ7" s="54" t="s">
        <v>228</v>
      </c>
      <c r="BR7" s="45"/>
      <c r="BS7" s="45">
        <f>IF(BR7="x",15,0)+IF(BR8="x",5,0)+IF(BR9="x",15,0)+IF(BR10="x",10,0)+IF(BR11="x",15,0)+IF(BR12="x",10,0)+IF(BR13="x",30,0)</f>
        <v>0</v>
      </c>
      <c r="BT7" s="479">
        <f>IF(BS7&lt;=50,0,IF(BS7&lt;=75,1,IF(BS7&lt;=100,2,"Error")))</f>
        <v>0</v>
      </c>
      <c r="BU7" s="54" t="s">
        <v>228</v>
      </c>
      <c r="BV7" s="249"/>
      <c r="BW7" s="45">
        <f>IF(BV7="x",15,0)+IF(BV8="x",5,0)+IF(BV9="x",15,0)+IF(BV10="x",10,0)+IF(BV11="x",15,0)+IF(BV12="x",10,0)+IF(BV13="x",30,0)</f>
        <v>0</v>
      </c>
      <c r="BX7" s="479">
        <f>IF(BW7&lt;=50,0,IF(BW7&lt;=75,1,IF(BW7&lt;=100,2,"Error")))</f>
        <v>0</v>
      </c>
      <c r="BY7" s="54" t="s">
        <v>228</v>
      </c>
      <c r="BZ7" s="45"/>
      <c r="CA7" s="45">
        <f>IF(BZ7="x",15,0)+IF(BZ8="x",5,0)+IF(BZ9="x",15,0)+IF(BZ10="x",10,0)+IF(BZ11="x",15,0)+IF(BZ12="x",10,0)+IF(BZ13="x",30,0)</f>
        <v>0</v>
      </c>
      <c r="CB7" s="479">
        <f>IF(CA7&lt;=50,0,IF(CA7&lt;=75,1,IF(CA7&lt;=100,2,"Error")))</f>
        <v>0</v>
      </c>
      <c r="CC7" s="54" t="s">
        <v>228</v>
      </c>
      <c r="CD7" s="112"/>
      <c r="CE7" s="45">
        <f>IF(CD7="x",15,0)+IF(CD8="x",5,0)+IF(CD9="x",15,0)+IF(CD10="x",10,0)+IF(CD11="x",15,0)+IF(CD12="x",10,0)+IF(CD13="x",30,0)</f>
        <v>0</v>
      </c>
      <c r="CF7" s="479">
        <f>IF(CE7&lt;=50,0,IF(CE7&lt;=75,1,IF(CE7&lt;=100,2,"Error")))</f>
        <v>0</v>
      </c>
      <c r="CG7" s="54" t="s">
        <v>228</v>
      </c>
      <c r="CH7" s="168" t="s">
        <v>395</v>
      </c>
      <c r="CI7" s="45">
        <f>IF(CH7="x",15,0)+IF(CH8="x",5,0)+IF(CH9="x",15,0)+IF(CH10="x",10,0)+IF(CH11="x",15,0)+IF(CH12="x",10,0)+IF(CH13="x",30,0)</f>
        <v>85</v>
      </c>
      <c r="CJ7" s="479">
        <f>IF(CI7&lt;=50,0,IF(CI7&lt;=75,1,IF(CI7&lt;=100,2,"Error")))</f>
        <v>2</v>
      </c>
      <c r="CK7" s="54" t="s">
        <v>228</v>
      </c>
      <c r="CL7" s="112"/>
      <c r="CM7" s="45">
        <f>IF(CL7="x",15,0)+IF(CL8="x",5,0)+IF(CL9="x",15,0)+IF(CL10="x",10,0)+IF(CL11="x",15,0)+IF(CL12="x",10,0)+IF(CL13="x",30,0)</f>
        <v>0</v>
      </c>
      <c r="CN7" s="479">
        <f>IF(CM7&lt;=50,0,IF(CM7&lt;=75,1,IF(CM7&lt;=100,2,"Error")))</f>
        <v>0</v>
      </c>
      <c r="CO7" s="54" t="s">
        <v>228</v>
      </c>
      <c r="CP7" s="128"/>
      <c r="CQ7" s="45">
        <f>IF(CP7="x",15,0)+IF(CP8="x",5,0)+IF(CP9="x",15,0)+IF(CP10="x",10,0)+IF(CP11="x",15,0)+IF(CP12="x",10,0)+IF(CP13="x",30,0)</f>
        <v>70</v>
      </c>
      <c r="CR7" s="479">
        <f>IF(CQ7&lt;=50,0,IF(CQ7&lt;=75,1,IF(CQ7&lt;=100,2,"Error")))</f>
        <v>1</v>
      </c>
      <c r="CS7" s="54" t="s">
        <v>228</v>
      </c>
      <c r="CT7" s="112"/>
      <c r="CU7" s="45">
        <f>IF(CT7="x",15,0)+IF(CT8="x",5,0)+IF(CT9="x",15,0)+IF(CT10="x",10,0)+IF(CT11="x",15,0)+IF(CT12="x",10,0)+IF(CT13="x",30,0)</f>
        <v>0</v>
      </c>
      <c r="CV7" s="479">
        <f>IF(CU7&lt;=50,0,IF(CU7&lt;=75,1,IF(CU7&lt;=100,2,"Error")))</f>
        <v>0</v>
      </c>
      <c r="CW7" s="54" t="s">
        <v>228</v>
      </c>
      <c r="CX7" s="45" t="s">
        <v>395</v>
      </c>
      <c r="CY7" s="45">
        <f>IF(CX7="x",15,0)+IF(CX8="x",5,0)+IF(CX9="x",15,0)+IF(CX10="x",10,0)+IF(CX11="x",15,0)+IF(CX12="x",10,0)+IF(CX13="x",30,0)</f>
        <v>90</v>
      </c>
      <c r="CZ7" s="479">
        <f>IF(CY7&lt;=50,0,IF(CY7&lt;=75,1,IF(CY7&lt;=100,2,"Error")))</f>
        <v>2</v>
      </c>
      <c r="DA7" s="54" t="s">
        <v>228</v>
      </c>
      <c r="DB7" s="45" t="s">
        <v>395</v>
      </c>
      <c r="DC7" s="45">
        <f>IF(DB7="x",15,0)+IF(DB8="x",5,0)+IF(DB9="x",15,0)+IF(DB10="x",10,0)+IF(DB11="x",15,0)+IF(DB12="x",10,0)+IF(DB13="x",30,0)</f>
        <v>85</v>
      </c>
      <c r="DD7" s="479">
        <f>IF(DC7&lt;=50,0,IF(DC7&lt;=75,1,IF(DC7&lt;=100,2,"Error")))</f>
        <v>2</v>
      </c>
      <c r="DE7" s="54" t="s">
        <v>228</v>
      </c>
      <c r="DF7" s="135" t="s">
        <v>395</v>
      </c>
      <c r="DG7" s="45">
        <f>IF(DF7="x",15,0)+IF(DF8="x",5,0)+IF(DF9="x",15,0)+IF(DF10="x",10,0)+IF(DF11="x",15,0)+IF(DF12="x",10,0)+IF(DF13="x",30,0)</f>
        <v>85</v>
      </c>
      <c r="DH7" s="479">
        <f>IF(DG7&lt;=50,0,IF(DG7&lt;=75,1,IF(DG7&lt;=100,2,"Error")))</f>
        <v>2</v>
      </c>
      <c r="DI7" s="54" t="s">
        <v>228</v>
      </c>
      <c r="DJ7" s="112"/>
      <c r="DK7" s="45">
        <f>IF(DJ7="x",15,0)+IF(DJ8="x",5,0)+IF(DJ9="x",15,0)+IF(DJ10="x",10,0)+IF(DJ11="x",15,0)+IF(DJ12="x",10,0)+IF(DJ13="x",30,0)</f>
        <v>0</v>
      </c>
      <c r="DL7" s="479">
        <f>IF(DK7&lt;=50,0,IF(DK7&lt;=75,1,IF(DK7&lt;=100,2,"Error")))</f>
        <v>0</v>
      </c>
      <c r="DM7" s="54" t="s">
        <v>228</v>
      </c>
      <c r="DN7" s="45" t="s">
        <v>395</v>
      </c>
      <c r="DO7" s="45">
        <f>IF(DN7="x",15,0)+IF(DN8="x",5,0)+IF(DN9="x",15,0)+IF(DN10="x",10,0)+IF(DN11="x",15,0)+IF(DN12="x",10,0)+IF(DN13="x",30,0)</f>
        <v>85</v>
      </c>
      <c r="DP7" s="479">
        <f>IF(DO7&lt;=50,0,IF(DO7&lt;=75,1,IF(DO7&lt;=100,2,"Error")))</f>
        <v>2</v>
      </c>
      <c r="DQ7" s="54" t="s">
        <v>228</v>
      </c>
      <c r="DR7" s="45" t="s">
        <v>395</v>
      </c>
      <c r="DS7" s="45">
        <f>IF(DR7="x",15,0)+IF(DR8="x",5,0)+IF(DR9="x",15,0)+IF(DR10="x",10,0)+IF(DR11="x",15,0)+IF(DR12="x",10,0)+IF(DR13="x",30,0)</f>
        <v>85</v>
      </c>
      <c r="DT7" s="479">
        <f>IF(DS7&lt;=50,0,IF(DS7&lt;=75,1,IF(DS7&lt;=100,2,"Error")))</f>
        <v>2</v>
      </c>
      <c r="DU7" s="54" t="s">
        <v>228</v>
      </c>
      <c r="DV7" s="45"/>
      <c r="DW7" s="45">
        <f>IF(DV7="x",15,0)+IF(DV8="x",5,0)+IF(DV9="x",15,0)+IF(DV10="x",10,0)+IF(DV11="x",15,0)+IF(DV12="x",10,0)+IF(DV13="x",30,0)</f>
        <v>40</v>
      </c>
      <c r="DX7" s="479">
        <f>IF(DW7&lt;=50,0,IF(DW7&lt;=75,1,IF(DW7&lt;=100,2,"Error")))</f>
        <v>0</v>
      </c>
      <c r="DY7" s="54" t="s">
        <v>228</v>
      </c>
      <c r="DZ7" s="45" t="s">
        <v>395</v>
      </c>
      <c r="EA7" s="45">
        <f>IF(DZ7="x",15,0)+IF(DZ8="x",5,0)+IF(DZ9="x",15,0)+IF(DZ10="x",10,0)+IF(DZ11="x",15,0)+IF(DZ12="x",10,0)+IF(DZ13="x",30,0)</f>
        <v>85</v>
      </c>
      <c r="EB7" s="479">
        <f>IF(EA7&lt;=50,0,IF(EA7&lt;=75,1,IF(EA7&lt;=100,2,"Error")))</f>
        <v>2</v>
      </c>
      <c r="EC7" s="54" t="s">
        <v>228</v>
      </c>
      <c r="ED7" s="45"/>
      <c r="EE7" s="45">
        <f>IF(ED7="x",15,0)+IF(ED8="x",5,0)+IF(ED9="x",15,0)+IF(ED10="x",10,0)+IF(ED11="x",15,0)+IF(ED12="x",10,0)+IF(ED13="x",30,0)</f>
        <v>55</v>
      </c>
      <c r="EF7" s="479">
        <f>IF(EE7&lt;=50,0,IF(EE7&lt;=75,1,IF(EE7&lt;=100,2,"Error")))</f>
        <v>1</v>
      </c>
      <c r="EG7" s="54" t="s">
        <v>228</v>
      </c>
      <c r="EH7" s="112"/>
      <c r="EI7" s="45">
        <f>IF(EH7="x",15,0)+IF(EH8="x",5,0)+IF(EH9="x",15,0)+IF(EH10="x",10,0)+IF(EH11="x",15,0)+IF(EH12="x",10,0)+IF(EH13="x",30,0)</f>
        <v>0</v>
      </c>
      <c r="EJ7" s="479">
        <f>IF(EI7&lt;=50,0,IF(EI7&lt;=75,1,IF(EI7&lt;=100,2,"Error")))</f>
        <v>0</v>
      </c>
      <c r="EK7" s="54" t="s">
        <v>228</v>
      </c>
      <c r="EL7" s="45" t="s">
        <v>395</v>
      </c>
      <c r="EM7" s="45">
        <f>IF(EL7="x",15,0)+IF(EL8="x",5,0)+IF(EL9="x",15,0)+IF(EL10="x",10,0)+IF(EL11="x",15,0)+IF(EL12="x",10,0)+IF(EL13="x",30,0)</f>
        <v>90</v>
      </c>
      <c r="EN7" s="479">
        <f>IF(EM7&lt;=50,0,IF(EM7&lt;=75,1,IF(EM7&lt;=100,2,"Error")))</f>
        <v>2</v>
      </c>
      <c r="EO7" s="54" t="s">
        <v>228</v>
      </c>
      <c r="EP7" s="45" t="s">
        <v>395</v>
      </c>
      <c r="EQ7" s="45">
        <f>IF(EP7="x",15,0)+IF(EP8="x",5,0)+IF(EP9="x",15,0)+IF(EP10="x",10,0)+IF(EP11="x",15,0)+IF(EP12="x",10,0)+IF(EP13="x",30,0)</f>
        <v>85</v>
      </c>
      <c r="ER7" s="479">
        <f>IF(EQ7&lt;=50,0,IF(EQ7&lt;=75,1,IF(EQ7&lt;=100,2,"Error")))</f>
        <v>2</v>
      </c>
      <c r="ES7" s="54" t="s">
        <v>228</v>
      </c>
      <c r="ET7" s="45" t="s">
        <v>395</v>
      </c>
      <c r="EU7" s="45">
        <f>IF(ET7="x",15,0)+IF(ET8="x",5,0)+IF(ET9="x",15,0)+IF(ET10="x",10,0)+IF(ET11="x",15,0)+IF(ET12="x",10,0)+IF(ET13="x",30,0)</f>
        <v>85</v>
      </c>
      <c r="EV7" s="479">
        <f>IF(EU7&lt;=50,0,IF(EU7&lt;=75,1,IF(EU7&lt;=100,2,"Error")))</f>
        <v>2</v>
      </c>
      <c r="EW7" s="54" t="s">
        <v>228</v>
      </c>
      <c r="EX7" s="45" t="s">
        <v>470</v>
      </c>
      <c r="EY7" s="45">
        <f>IF(EX7="x",15,0)+IF(EX8="x",5,0)+IF(EX9="x",15,0)+IF(EX10="x",10,0)+IF(EX11="x",15,0)+IF(EX12="x",10,0)+IF(EX13="x",30,0)</f>
        <v>85</v>
      </c>
      <c r="EZ7" s="479">
        <f>IF(EY7&lt;=50,0,IF(EY7&lt;=75,1,IF(EY7&lt;=100,2,"Error")))</f>
        <v>2</v>
      </c>
      <c r="FA7" s="54" t="s">
        <v>228</v>
      </c>
      <c r="FB7" s="45" t="s">
        <v>395</v>
      </c>
      <c r="FC7" s="45">
        <f>IF(FB7="x",15,0)+IF(FB8="x",5,0)+IF(FB9="x",15,0)+IF(FB10="x",10,0)+IF(FB11="x",15,0)+IF(FB12="x",10,0)+IF(FB13="x",30,0)</f>
        <v>85</v>
      </c>
      <c r="FD7" s="479">
        <f>IF(FC7&lt;=50,0,IF(FC7&lt;=75,1,IF(FC7&lt;=100,2,"Error")))</f>
        <v>2</v>
      </c>
      <c r="FE7" s="54" t="s">
        <v>228</v>
      </c>
      <c r="FF7" s="45" t="s">
        <v>395</v>
      </c>
      <c r="FG7" s="45">
        <f>IF(FF7="x",15,0)+IF(FF8="x",5,0)+IF(FF9="x",15,0)+IF(FF10="x",10,0)+IF(FF11="x",15,0)+IF(FF12="x",10,0)+IF(FF13="x",30,0)</f>
        <v>85</v>
      </c>
      <c r="FH7" s="479">
        <f>IF(FG7&lt;=50,0,IF(FG7&lt;=75,1,IF(FG7&lt;=100,2,"Error")))</f>
        <v>2</v>
      </c>
      <c r="FI7" s="54" t="s">
        <v>228</v>
      </c>
      <c r="FJ7" s="268" t="s">
        <v>395</v>
      </c>
      <c r="FK7" s="45">
        <f>IF(FJ7="x",15,0)+IF(FJ8="x",5,0)+IF(FJ9="x",15,0)+IF(FJ10="x",10,0)+IF(FJ11="x",15,0)+IF(FJ12="x",10,0)+IF(FJ13="x",30,0)</f>
        <v>85</v>
      </c>
      <c r="FL7" s="479">
        <f>IF(FK7&lt;=50,0,IF(FK7&lt;=75,1,IF(FK7&lt;=100,2,"Error")))</f>
        <v>2</v>
      </c>
      <c r="FM7" s="54" t="s">
        <v>228</v>
      </c>
      <c r="FN7" s="45"/>
      <c r="FO7" s="45">
        <f>IF(FN7="x",15,0)+IF(FN8="x",5,0)+IF(FN9="x",15,0)+IF(FN10="x",10,0)+IF(FN11="x",15,0)+IF(FN12="x",10,0)+IF(FN13="x",30,0)</f>
        <v>0</v>
      </c>
      <c r="FP7" s="479">
        <f>IF(FO7&lt;=50,0,IF(FO7&lt;=75,1,IF(FO7&lt;=100,2,"Error")))</f>
        <v>0</v>
      </c>
      <c r="FQ7" s="54" t="s">
        <v>228</v>
      </c>
      <c r="FR7" s="45"/>
      <c r="FS7" s="45">
        <f>IF(FR7="x",15,0)+IF(FR8="x",5,0)+IF(FR9="x",15,0)+IF(FR10="x",10,0)+IF(FR11="x",15,0)+IF(FR12="x",10,0)+IF(FR13="x",30,0)</f>
        <v>0</v>
      </c>
      <c r="FT7" s="479">
        <f>IF(FS7&lt;=50,0,IF(FS7&lt;=75,1,IF(FS7&lt;=100,2,"Error")))</f>
        <v>0</v>
      </c>
      <c r="FU7" s="54" t="s">
        <v>228</v>
      </c>
      <c r="FV7" s="45"/>
      <c r="FW7" s="45">
        <f>IF(FV7="x",15,0)+IF(FV8="x",5,0)+IF(FV9="x",15,0)+IF(FV10="x",10,0)+IF(FV11="x",15,0)+IF(FV12="x",10,0)+IF(FV13="x",30,0)</f>
        <v>0</v>
      </c>
      <c r="FX7" s="479">
        <f>IF(FW7&lt;=50,0,IF(FW7&lt;=75,1,IF(FW7&lt;=100,2,"Error")))</f>
        <v>0</v>
      </c>
      <c r="FY7" s="54" t="s">
        <v>228</v>
      </c>
      <c r="FZ7" s="45"/>
      <c r="GA7" s="45">
        <f>IF(FZ7="x",15,0)+IF(FZ8="x",5,0)+IF(FZ9="x",15,0)+IF(FZ10="x",10,0)+IF(FZ11="x",15,0)+IF(FZ12="x",10,0)+IF(FZ13="x",30,0)</f>
        <v>0</v>
      </c>
      <c r="GB7" s="479">
        <f>IF(GA7&lt;=50,0,IF(GA7&lt;=75,1,IF(GA7&lt;=100,2,"Error")))</f>
        <v>0</v>
      </c>
      <c r="GC7" s="54" t="s">
        <v>228</v>
      </c>
      <c r="GD7" s="45"/>
      <c r="GE7" s="45">
        <f>IF(GD7="x",15,0)+IF(GD8="x",5,0)+IF(GD9="x",15,0)+IF(GD10="x",10,0)+IF(GD11="x",15,0)+IF(GD12="x",10,0)+IF(GD13="x",30,0)</f>
        <v>0</v>
      </c>
      <c r="GF7" s="479">
        <f>IF(GE7&lt;=50,0,IF(GE7&lt;=75,1,IF(GE7&lt;=100,2,"Error")))</f>
        <v>0</v>
      </c>
      <c r="GG7" s="54" t="s">
        <v>228</v>
      </c>
      <c r="GH7" s="45"/>
      <c r="GI7" s="45">
        <f>IF(GH7="x",15,0)+IF(GH8="x",5,0)+IF(GH9="x",15,0)+IF(GH10="x",10,0)+IF(GH11="x",15,0)+IF(GH12="x",10,0)+IF(GH13="x",30,0)</f>
        <v>0</v>
      </c>
      <c r="GJ7" s="479">
        <f>IF(GI7&lt;=50,0,IF(GI7&lt;=75,1,IF(GI7&lt;=100,2,"Error")))</f>
        <v>0</v>
      </c>
      <c r="GK7" s="54" t="s">
        <v>228</v>
      </c>
      <c r="GL7" s="128"/>
      <c r="GM7" s="45">
        <f>IF(GL7="x",15,0)+IF(GL8="x",5,0)+IF(GL9="x",15,0)+IF(GL10="x",10,0)+IF(GL11="x",15,0)+IF(GL12="x",10,0)+IF(GL13="x",30,0)</f>
        <v>0</v>
      </c>
      <c r="GN7" s="479">
        <f>IF(GM7&lt;=50,0,IF(GM7&lt;=75,1,IF(GM7&lt;=100,2,"Error")))</f>
        <v>0</v>
      </c>
      <c r="GO7" s="54" t="s">
        <v>228</v>
      </c>
      <c r="GP7" s="135"/>
      <c r="GQ7" s="45">
        <f>IF(GP7="x",15,0)+IF(GP8="x",5,0)+IF(GP9="x",15,0)+IF(GP10="x",10,0)+IF(GP11="x",15,0)+IF(GP12="x",10,0)+IF(GP13="x",30,0)</f>
        <v>0</v>
      </c>
      <c r="GR7" s="479">
        <f>IF(GQ7&lt;=50,0,IF(GQ7&lt;=75,1,IF(GQ7&lt;=100,2,"Error")))</f>
        <v>0</v>
      </c>
      <c r="GS7" s="54" t="s">
        <v>228</v>
      </c>
      <c r="GT7" s="135"/>
      <c r="GU7" s="45">
        <f>IF(GT7="x",15,0)+IF(GT8="x",5,0)+IF(GT9="x",15,0)+IF(GT10="x",10,0)+IF(GT11="x",15,0)+IF(GT12="x",10,0)+IF(GT13="x",30,0)</f>
        <v>0</v>
      </c>
      <c r="GV7" s="479">
        <f>IF(GU7&lt;=50,0,IF(GU7&lt;=75,1,IF(GU7&lt;=100,2,"Error")))</f>
        <v>0</v>
      </c>
      <c r="GW7" s="54" t="s">
        <v>228</v>
      </c>
      <c r="GX7" s="135"/>
      <c r="GY7" s="45">
        <f t="shared" ref="GY7" si="0">IF(GX7="x",15,0)+IF(GX8="x",5,0)+IF(GX9="x",15,0)+IF(GX10="x",10,0)+IF(GX11="x",15,0)+IF(GX12="x",10,0)+IF(GX13="x",30,0)</f>
        <v>0</v>
      </c>
      <c r="GZ7" s="479">
        <f t="shared" ref="GZ7" si="1">IF(GY7&lt;=50,0,IF(GY7&lt;=75,1,IF(GY7&lt;=100,2,"Error")))</f>
        <v>0</v>
      </c>
      <c r="HA7" s="54" t="s">
        <v>228</v>
      </c>
      <c r="HB7" s="135"/>
      <c r="HC7" s="45">
        <f t="shared" ref="HC7" si="2">IF(HB7="x",15,0)+IF(HB8="x",5,0)+IF(HB9="x",15,0)+IF(HB10="x",10,0)+IF(HB11="x",15,0)+IF(HB12="x",10,0)+IF(HB13="x",30,0)</f>
        <v>0</v>
      </c>
      <c r="HD7" s="479">
        <f t="shared" ref="HD7" si="3">IF(HC7&lt;=50,0,IF(HC7&lt;=75,1,IF(HC7&lt;=100,2,"Error")))</f>
        <v>0</v>
      </c>
      <c r="HE7" s="54" t="s">
        <v>228</v>
      </c>
      <c r="HF7" s="135"/>
      <c r="HG7" s="45">
        <f t="shared" ref="HG7" si="4">IF(HF7="x",15,0)+IF(HF8="x",5,0)+IF(HF9="x",15,0)+IF(HF10="x",10,0)+IF(HF11="x",15,0)+IF(HF12="x",10,0)+IF(HF13="x",30,0)</f>
        <v>0</v>
      </c>
      <c r="HH7" s="479">
        <f t="shared" ref="HH7" si="5">IF(HG7&lt;=50,0,IF(HG7&lt;=75,1,IF(HG7&lt;=100,2,"Error")))</f>
        <v>0</v>
      </c>
      <c r="HI7" s="54" t="s">
        <v>228</v>
      </c>
      <c r="HJ7" s="135"/>
      <c r="HK7" s="45">
        <f t="shared" ref="HK7" si="6">IF(HJ7="x",15,0)+IF(HJ8="x",5,0)+IF(HJ9="x",15,0)+IF(HJ10="x",10,0)+IF(HJ11="x",15,0)+IF(HJ12="x",10,0)+IF(HJ13="x",30,0)</f>
        <v>0</v>
      </c>
      <c r="HL7" s="479">
        <f t="shared" ref="HL7" si="7">IF(HK7&lt;=50,0,IF(HK7&lt;=75,1,IF(HK7&lt;=100,2,"Error")))</f>
        <v>0</v>
      </c>
      <c r="HM7" s="54" t="s">
        <v>228</v>
      </c>
      <c r="HN7" s="135"/>
      <c r="HO7" s="45">
        <f t="shared" ref="HO7" si="8">IF(HN7="x",15,0)+IF(HN8="x",5,0)+IF(HN9="x",15,0)+IF(HN10="x",10,0)+IF(HN11="x",15,0)+IF(HN12="x",10,0)+IF(HN13="x",30,0)</f>
        <v>0</v>
      </c>
      <c r="HP7" s="479">
        <f t="shared" ref="HP7" si="9">IF(HO7&lt;=50,0,IF(HO7&lt;=75,1,IF(HO7&lt;=100,2,"Error")))</f>
        <v>0</v>
      </c>
      <c r="HQ7" s="54" t="s">
        <v>228</v>
      </c>
      <c r="HR7" s="135"/>
      <c r="HS7" s="45">
        <f t="shared" ref="HS7" si="10">IF(HR7="x",15,0)+IF(HR8="x",5,0)+IF(HR9="x",15,0)+IF(HR10="x",10,0)+IF(HR11="x",15,0)+IF(HR12="x",10,0)+IF(HR13="x",30,0)</f>
        <v>0</v>
      </c>
      <c r="HT7" s="479">
        <f t="shared" ref="HT7" si="11">IF(HS7&lt;=50,0,IF(HS7&lt;=75,1,IF(HS7&lt;=100,2,"Error")))</f>
        <v>0</v>
      </c>
    </row>
    <row r="8" spans="1:229" ht="42.75" customHeight="1" x14ac:dyDescent="0.25">
      <c r="A8" s="54" t="s">
        <v>229</v>
      </c>
      <c r="B8" s="45" t="s">
        <v>395</v>
      </c>
      <c r="C8" s="45"/>
      <c r="D8" s="479"/>
      <c r="E8" s="54" t="s">
        <v>229</v>
      </c>
      <c r="F8" s="207"/>
      <c r="G8" s="45"/>
      <c r="H8" s="479"/>
      <c r="I8" s="54" t="s">
        <v>229</v>
      </c>
      <c r="J8" s="112"/>
      <c r="K8" s="45"/>
      <c r="L8" s="479"/>
      <c r="M8" s="54" t="s">
        <v>229</v>
      </c>
      <c r="N8" s="249" t="s">
        <v>395</v>
      </c>
      <c r="O8" s="45"/>
      <c r="P8" s="479"/>
      <c r="Q8" s="54" t="s">
        <v>229</v>
      </c>
      <c r="R8" s="135" t="s">
        <v>395</v>
      </c>
      <c r="S8" s="45"/>
      <c r="T8" s="479"/>
      <c r="U8" s="54" t="s">
        <v>229</v>
      </c>
      <c r="V8" s="232"/>
      <c r="W8" s="45"/>
      <c r="X8" s="479"/>
      <c r="Y8" s="54" t="s">
        <v>229</v>
      </c>
      <c r="Z8" s="45" t="s">
        <v>395</v>
      </c>
      <c r="AA8" s="45"/>
      <c r="AB8" s="479"/>
      <c r="AC8" s="54" t="s">
        <v>229</v>
      </c>
      <c r="AD8" s="45" t="s">
        <v>470</v>
      </c>
      <c r="AE8" s="45"/>
      <c r="AF8" s="479"/>
      <c r="AG8" s="54" t="s">
        <v>229</v>
      </c>
      <c r="AH8" s="45" t="s">
        <v>395</v>
      </c>
      <c r="AI8" s="45"/>
      <c r="AJ8" s="479"/>
      <c r="AK8" s="54" t="s">
        <v>229</v>
      </c>
      <c r="AL8" s="45" t="s">
        <v>395</v>
      </c>
      <c r="AM8" s="45"/>
      <c r="AN8" s="479"/>
      <c r="AO8" s="54" t="s">
        <v>229</v>
      </c>
      <c r="AP8" s="45" t="s">
        <v>395</v>
      </c>
      <c r="AQ8" s="45"/>
      <c r="AR8" s="479"/>
      <c r="AS8" s="54" t="s">
        <v>229</v>
      </c>
      <c r="AT8" s="128" t="s">
        <v>395</v>
      </c>
      <c r="AU8" s="45"/>
      <c r="AV8" s="479"/>
      <c r="AW8" s="54" t="s">
        <v>229</v>
      </c>
      <c r="AX8" s="112"/>
      <c r="AY8" s="45"/>
      <c r="AZ8" s="479"/>
      <c r="BA8" s="54" t="s">
        <v>229</v>
      </c>
      <c r="BB8" s="45" t="s">
        <v>470</v>
      </c>
      <c r="BC8" s="45"/>
      <c r="BD8" s="479"/>
      <c r="BE8" s="54" t="s">
        <v>229</v>
      </c>
      <c r="BF8" s="112"/>
      <c r="BG8" s="45"/>
      <c r="BH8" s="479"/>
      <c r="BI8" s="54" t="s">
        <v>229</v>
      </c>
      <c r="BJ8" s="45" t="s">
        <v>470</v>
      </c>
      <c r="BK8" s="45"/>
      <c r="BL8" s="479"/>
      <c r="BM8" s="54" t="s">
        <v>229</v>
      </c>
      <c r="BN8" s="45"/>
      <c r="BO8" s="45"/>
      <c r="BP8" s="479"/>
      <c r="BQ8" s="54" t="s">
        <v>229</v>
      </c>
      <c r="BR8" s="45"/>
      <c r="BS8" s="45"/>
      <c r="BT8" s="479"/>
      <c r="BU8" s="54" t="s">
        <v>229</v>
      </c>
      <c r="BV8" s="249"/>
      <c r="BW8" s="45"/>
      <c r="BX8" s="479"/>
      <c r="BY8" s="54" t="s">
        <v>229</v>
      </c>
      <c r="BZ8" s="45"/>
      <c r="CA8" s="45"/>
      <c r="CB8" s="479"/>
      <c r="CC8" s="54" t="s">
        <v>229</v>
      </c>
      <c r="CD8" s="112"/>
      <c r="CE8" s="45"/>
      <c r="CF8" s="479"/>
      <c r="CG8" s="54" t="s">
        <v>229</v>
      </c>
      <c r="CH8" s="168" t="s">
        <v>395</v>
      </c>
      <c r="CI8" s="45"/>
      <c r="CJ8" s="479"/>
      <c r="CK8" s="54" t="s">
        <v>229</v>
      </c>
      <c r="CL8" s="112"/>
      <c r="CM8" s="45"/>
      <c r="CN8" s="479"/>
      <c r="CO8" s="54" t="s">
        <v>229</v>
      </c>
      <c r="CP8" s="128" t="s">
        <v>395</v>
      </c>
      <c r="CQ8" s="45"/>
      <c r="CR8" s="479"/>
      <c r="CS8" s="54" t="s">
        <v>229</v>
      </c>
      <c r="CT8" s="112"/>
      <c r="CU8" s="45"/>
      <c r="CV8" s="479"/>
      <c r="CW8" s="54" t="s">
        <v>229</v>
      </c>
      <c r="CX8" s="45" t="s">
        <v>395</v>
      </c>
      <c r="CY8" s="45"/>
      <c r="CZ8" s="479"/>
      <c r="DA8" s="54" t="s">
        <v>229</v>
      </c>
      <c r="DB8" s="45" t="s">
        <v>395</v>
      </c>
      <c r="DC8" s="45"/>
      <c r="DD8" s="479"/>
      <c r="DE8" s="54" t="s">
        <v>229</v>
      </c>
      <c r="DF8" s="135" t="s">
        <v>395</v>
      </c>
      <c r="DG8" s="45"/>
      <c r="DH8" s="479"/>
      <c r="DI8" s="54" t="s">
        <v>229</v>
      </c>
      <c r="DJ8" s="112"/>
      <c r="DK8" s="45"/>
      <c r="DL8" s="479"/>
      <c r="DM8" s="54" t="s">
        <v>229</v>
      </c>
      <c r="DN8" s="45" t="s">
        <v>395</v>
      </c>
      <c r="DO8" s="45"/>
      <c r="DP8" s="479"/>
      <c r="DQ8" s="54" t="s">
        <v>229</v>
      </c>
      <c r="DR8" s="45" t="s">
        <v>395</v>
      </c>
      <c r="DS8" s="45"/>
      <c r="DT8" s="479"/>
      <c r="DU8" s="54" t="s">
        <v>229</v>
      </c>
      <c r="DV8" s="45" t="s">
        <v>395</v>
      </c>
      <c r="DW8" s="45"/>
      <c r="DX8" s="479"/>
      <c r="DY8" s="54" t="s">
        <v>229</v>
      </c>
      <c r="DZ8" s="45" t="s">
        <v>395</v>
      </c>
      <c r="EA8" s="45"/>
      <c r="EB8" s="479"/>
      <c r="EC8" s="54" t="s">
        <v>229</v>
      </c>
      <c r="ED8" s="45" t="s">
        <v>395</v>
      </c>
      <c r="EE8" s="45"/>
      <c r="EF8" s="479"/>
      <c r="EG8" s="54" t="s">
        <v>229</v>
      </c>
      <c r="EH8" s="112"/>
      <c r="EI8" s="45"/>
      <c r="EJ8" s="479"/>
      <c r="EK8" s="54" t="s">
        <v>229</v>
      </c>
      <c r="EL8" s="45" t="s">
        <v>395</v>
      </c>
      <c r="EM8" s="45"/>
      <c r="EN8" s="479"/>
      <c r="EO8" s="54" t="s">
        <v>229</v>
      </c>
      <c r="EP8" s="45" t="s">
        <v>395</v>
      </c>
      <c r="EQ8" s="45"/>
      <c r="ER8" s="479"/>
      <c r="ES8" s="54" t="s">
        <v>229</v>
      </c>
      <c r="ET8" s="45" t="s">
        <v>395</v>
      </c>
      <c r="EU8" s="45"/>
      <c r="EV8" s="479"/>
      <c r="EW8" s="54" t="s">
        <v>229</v>
      </c>
      <c r="EX8" s="45" t="s">
        <v>470</v>
      </c>
      <c r="EY8" s="45"/>
      <c r="EZ8" s="479"/>
      <c r="FA8" s="54" t="s">
        <v>229</v>
      </c>
      <c r="FB8" s="45" t="s">
        <v>395</v>
      </c>
      <c r="FC8" s="45"/>
      <c r="FD8" s="479"/>
      <c r="FE8" s="54" t="s">
        <v>229</v>
      </c>
      <c r="FF8" s="45" t="s">
        <v>395</v>
      </c>
      <c r="FG8" s="45"/>
      <c r="FH8" s="479"/>
      <c r="FI8" s="54" t="s">
        <v>229</v>
      </c>
      <c r="FJ8" s="268" t="s">
        <v>395</v>
      </c>
      <c r="FK8" s="45"/>
      <c r="FL8" s="479"/>
      <c r="FM8" s="54" t="s">
        <v>229</v>
      </c>
      <c r="FN8" s="45"/>
      <c r="FO8" s="45"/>
      <c r="FP8" s="479"/>
      <c r="FQ8" s="54" t="s">
        <v>229</v>
      </c>
      <c r="FR8" s="45"/>
      <c r="FS8" s="45"/>
      <c r="FT8" s="479"/>
      <c r="FU8" s="54" t="s">
        <v>229</v>
      </c>
      <c r="FV8" s="45"/>
      <c r="FW8" s="45"/>
      <c r="FX8" s="479"/>
      <c r="FY8" s="54" t="s">
        <v>229</v>
      </c>
      <c r="FZ8" s="45"/>
      <c r="GA8" s="45"/>
      <c r="GB8" s="479"/>
      <c r="GC8" s="54" t="s">
        <v>229</v>
      </c>
      <c r="GD8" s="45"/>
      <c r="GE8" s="45"/>
      <c r="GF8" s="479"/>
      <c r="GG8" s="54" t="s">
        <v>229</v>
      </c>
      <c r="GH8" s="45"/>
      <c r="GI8" s="45"/>
      <c r="GJ8" s="479"/>
      <c r="GK8" s="54" t="s">
        <v>229</v>
      </c>
      <c r="GL8" s="128"/>
      <c r="GM8" s="45"/>
      <c r="GN8" s="479"/>
      <c r="GO8" s="54" t="s">
        <v>229</v>
      </c>
      <c r="GP8" s="135"/>
      <c r="GQ8" s="45"/>
      <c r="GR8" s="479"/>
      <c r="GS8" s="54" t="s">
        <v>229</v>
      </c>
      <c r="GT8" s="135"/>
      <c r="GU8" s="45"/>
      <c r="GV8" s="479"/>
      <c r="GW8" s="54" t="s">
        <v>229</v>
      </c>
      <c r="GX8" s="135"/>
      <c r="GY8" s="45"/>
      <c r="GZ8" s="479"/>
      <c r="HA8" s="54" t="s">
        <v>229</v>
      </c>
      <c r="HB8" s="135"/>
      <c r="HC8" s="45"/>
      <c r="HD8" s="479"/>
      <c r="HE8" s="54" t="s">
        <v>229</v>
      </c>
      <c r="HF8" s="135"/>
      <c r="HG8" s="45"/>
      <c r="HH8" s="479"/>
      <c r="HI8" s="54" t="s">
        <v>229</v>
      </c>
      <c r="HJ8" s="135"/>
      <c r="HK8" s="45"/>
      <c r="HL8" s="479"/>
      <c r="HM8" s="54" t="s">
        <v>229</v>
      </c>
      <c r="HN8" s="135"/>
      <c r="HO8" s="45"/>
      <c r="HP8" s="479"/>
      <c r="HQ8" s="54" t="s">
        <v>229</v>
      </c>
      <c r="HR8" s="135"/>
      <c r="HS8" s="45"/>
      <c r="HT8" s="479"/>
    </row>
    <row r="9" spans="1:229" ht="22.5" x14ac:dyDescent="0.25">
      <c r="A9" s="54" t="s">
        <v>230</v>
      </c>
      <c r="B9" s="45"/>
      <c r="C9" s="45"/>
      <c r="D9" s="479"/>
      <c r="E9" s="54" t="s">
        <v>230</v>
      </c>
      <c r="F9" s="207"/>
      <c r="G9" s="45"/>
      <c r="H9" s="479"/>
      <c r="I9" s="54" t="s">
        <v>230</v>
      </c>
      <c r="J9" s="112"/>
      <c r="K9" s="45"/>
      <c r="L9" s="479"/>
      <c r="M9" s="54" t="s">
        <v>230</v>
      </c>
      <c r="N9" s="249"/>
      <c r="O9" s="45"/>
      <c r="P9" s="479"/>
      <c r="Q9" s="54" t="s">
        <v>230</v>
      </c>
      <c r="R9" s="135"/>
      <c r="S9" s="45"/>
      <c r="T9" s="479"/>
      <c r="U9" s="54" t="s">
        <v>230</v>
      </c>
      <c r="V9" s="232"/>
      <c r="W9" s="45"/>
      <c r="X9" s="479"/>
      <c r="Y9" s="54" t="s">
        <v>230</v>
      </c>
      <c r="Z9" s="45"/>
      <c r="AA9" s="45"/>
      <c r="AB9" s="479"/>
      <c r="AC9" s="54" t="s">
        <v>230</v>
      </c>
      <c r="AD9" s="45"/>
      <c r="AE9" s="45"/>
      <c r="AF9" s="479"/>
      <c r="AG9" s="54" t="s">
        <v>230</v>
      </c>
      <c r="AH9" s="45"/>
      <c r="AI9" s="45"/>
      <c r="AJ9" s="479"/>
      <c r="AK9" s="54" t="s">
        <v>230</v>
      </c>
      <c r="AL9" s="45"/>
      <c r="AM9" s="45"/>
      <c r="AN9" s="479"/>
      <c r="AO9" s="54" t="s">
        <v>230</v>
      </c>
      <c r="AP9" s="45"/>
      <c r="AQ9" s="45"/>
      <c r="AR9" s="479"/>
      <c r="AS9" s="54" t="s">
        <v>230</v>
      </c>
      <c r="AT9" s="128"/>
      <c r="AU9" s="45"/>
      <c r="AV9" s="479"/>
      <c r="AW9" s="54" t="s">
        <v>230</v>
      </c>
      <c r="AX9" s="112"/>
      <c r="AY9" s="45"/>
      <c r="AZ9" s="479"/>
      <c r="BA9" s="54" t="s">
        <v>230</v>
      </c>
      <c r="BB9" s="45"/>
      <c r="BC9" s="45"/>
      <c r="BD9" s="479"/>
      <c r="BE9" s="54" t="s">
        <v>230</v>
      </c>
      <c r="BF9" s="112"/>
      <c r="BG9" s="45"/>
      <c r="BH9" s="479"/>
      <c r="BI9" s="54" t="s">
        <v>230</v>
      </c>
      <c r="BJ9" s="135" t="s">
        <v>470</v>
      </c>
      <c r="BK9" s="45"/>
      <c r="BL9" s="479"/>
      <c r="BM9" s="54" t="s">
        <v>230</v>
      </c>
      <c r="BN9" s="45"/>
      <c r="BO9" s="45"/>
      <c r="BP9" s="479"/>
      <c r="BQ9" s="54" t="s">
        <v>230</v>
      </c>
      <c r="BR9" s="45"/>
      <c r="BS9" s="45"/>
      <c r="BT9" s="479"/>
      <c r="BU9" s="54" t="s">
        <v>230</v>
      </c>
      <c r="BV9" s="249"/>
      <c r="BW9" s="45"/>
      <c r="BX9" s="479"/>
      <c r="BY9" s="54" t="s">
        <v>230</v>
      </c>
      <c r="BZ9" s="45"/>
      <c r="CA9" s="45"/>
      <c r="CB9" s="479"/>
      <c r="CC9" s="54" t="s">
        <v>230</v>
      </c>
      <c r="CD9" s="112"/>
      <c r="CE9" s="45"/>
      <c r="CF9" s="479"/>
      <c r="CG9" s="54" t="s">
        <v>230</v>
      </c>
      <c r="CH9" s="168"/>
      <c r="CI9" s="45"/>
      <c r="CJ9" s="479"/>
      <c r="CK9" s="54" t="s">
        <v>230</v>
      </c>
      <c r="CL9" s="112"/>
      <c r="CM9" s="45"/>
      <c r="CN9" s="479"/>
      <c r="CO9" s="54" t="s">
        <v>230</v>
      </c>
      <c r="CP9" s="128"/>
      <c r="CQ9" s="45"/>
      <c r="CR9" s="479"/>
      <c r="CS9" s="54" t="s">
        <v>230</v>
      </c>
      <c r="CT9" s="112"/>
      <c r="CU9" s="45"/>
      <c r="CV9" s="479"/>
      <c r="CW9" s="54" t="s">
        <v>230</v>
      </c>
      <c r="CX9" s="45" t="s">
        <v>395</v>
      </c>
      <c r="CY9" s="45"/>
      <c r="CZ9" s="479"/>
      <c r="DA9" s="54" t="s">
        <v>230</v>
      </c>
      <c r="DB9" s="45"/>
      <c r="DC9" s="45"/>
      <c r="DD9" s="479"/>
      <c r="DE9" s="54" t="s">
        <v>230</v>
      </c>
      <c r="DF9" s="135"/>
      <c r="DG9" s="45"/>
      <c r="DH9" s="479"/>
      <c r="DI9" s="54" t="s">
        <v>230</v>
      </c>
      <c r="DJ9" s="112"/>
      <c r="DK9" s="45"/>
      <c r="DL9" s="479"/>
      <c r="DM9" s="54" t="s">
        <v>230</v>
      </c>
      <c r="DN9" s="45"/>
      <c r="DO9" s="45"/>
      <c r="DP9" s="479"/>
      <c r="DQ9" s="54" t="s">
        <v>230</v>
      </c>
      <c r="DR9" s="45"/>
      <c r="DS9" s="45"/>
      <c r="DT9" s="479"/>
      <c r="DU9" s="54" t="s">
        <v>230</v>
      </c>
      <c r="DV9" s="45"/>
      <c r="DW9" s="45"/>
      <c r="DX9" s="479"/>
      <c r="DY9" s="54" t="s">
        <v>230</v>
      </c>
      <c r="DZ9" s="45"/>
      <c r="EA9" s="45"/>
      <c r="EB9" s="479"/>
      <c r="EC9" s="54" t="s">
        <v>230</v>
      </c>
      <c r="ED9" s="45" t="s">
        <v>395</v>
      </c>
      <c r="EE9" s="45"/>
      <c r="EF9" s="479"/>
      <c r="EG9" s="54" t="s">
        <v>230</v>
      </c>
      <c r="EH9" s="112"/>
      <c r="EI9" s="45"/>
      <c r="EJ9" s="479"/>
      <c r="EK9" s="54" t="s">
        <v>230</v>
      </c>
      <c r="EL9" s="45" t="s">
        <v>395</v>
      </c>
      <c r="EM9" s="45"/>
      <c r="EN9" s="479"/>
      <c r="EO9" s="54" t="s">
        <v>230</v>
      </c>
      <c r="EP9" s="45"/>
      <c r="EQ9" s="45"/>
      <c r="ER9" s="479"/>
      <c r="ES9" s="54" t="s">
        <v>230</v>
      </c>
      <c r="ET9" s="45"/>
      <c r="EU9" s="45"/>
      <c r="EV9" s="479"/>
      <c r="EW9" s="54" t="s">
        <v>230</v>
      </c>
      <c r="EX9" s="45"/>
      <c r="EY9" s="45"/>
      <c r="EZ9" s="479"/>
      <c r="FA9" s="54" t="s">
        <v>230</v>
      </c>
      <c r="FB9" s="45"/>
      <c r="FC9" s="45"/>
      <c r="FD9" s="479"/>
      <c r="FE9" s="54" t="s">
        <v>230</v>
      </c>
      <c r="FF9" s="45"/>
      <c r="FG9" s="45"/>
      <c r="FH9" s="479"/>
      <c r="FI9" s="54" t="s">
        <v>230</v>
      </c>
      <c r="FJ9" s="268"/>
      <c r="FK9" s="45"/>
      <c r="FL9" s="479"/>
      <c r="FM9" s="54" t="s">
        <v>230</v>
      </c>
      <c r="FN9" s="45"/>
      <c r="FO9" s="45"/>
      <c r="FP9" s="479"/>
      <c r="FQ9" s="54" t="s">
        <v>230</v>
      </c>
      <c r="FR9" s="45"/>
      <c r="FS9" s="45"/>
      <c r="FT9" s="479"/>
      <c r="FU9" s="54" t="s">
        <v>230</v>
      </c>
      <c r="FV9" s="45"/>
      <c r="FW9" s="45"/>
      <c r="FX9" s="479"/>
      <c r="FY9" s="54" t="s">
        <v>230</v>
      </c>
      <c r="FZ9" s="45"/>
      <c r="GA9" s="45"/>
      <c r="GB9" s="479"/>
      <c r="GC9" s="54" t="s">
        <v>230</v>
      </c>
      <c r="GD9" s="45"/>
      <c r="GE9" s="45"/>
      <c r="GF9" s="479"/>
      <c r="GG9" s="54" t="s">
        <v>230</v>
      </c>
      <c r="GH9" s="45"/>
      <c r="GI9" s="45"/>
      <c r="GJ9" s="479"/>
      <c r="GK9" s="54" t="s">
        <v>230</v>
      </c>
      <c r="GL9" s="128"/>
      <c r="GM9" s="45"/>
      <c r="GN9" s="479"/>
      <c r="GO9" s="54" t="s">
        <v>230</v>
      </c>
      <c r="GP9" s="135"/>
      <c r="GQ9" s="45"/>
      <c r="GR9" s="479"/>
      <c r="GS9" s="54" t="s">
        <v>230</v>
      </c>
      <c r="GT9" s="135"/>
      <c r="GU9" s="45"/>
      <c r="GV9" s="479"/>
      <c r="GW9" s="54" t="s">
        <v>230</v>
      </c>
      <c r="GX9" s="135"/>
      <c r="GY9" s="45"/>
      <c r="GZ9" s="479"/>
      <c r="HA9" s="54" t="s">
        <v>230</v>
      </c>
      <c r="HB9" s="135"/>
      <c r="HC9" s="45"/>
      <c r="HD9" s="479"/>
      <c r="HE9" s="54" t="s">
        <v>230</v>
      </c>
      <c r="HF9" s="135"/>
      <c r="HG9" s="45"/>
      <c r="HH9" s="479"/>
      <c r="HI9" s="54" t="s">
        <v>230</v>
      </c>
      <c r="HJ9" s="135"/>
      <c r="HK9" s="45"/>
      <c r="HL9" s="479"/>
      <c r="HM9" s="54" t="s">
        <v>230</v>
      </c>
      <c r="HN9" s="135"/>
      <c r="HO9" s="45"/>
      <c r="HP9" s="479"/>
      <c r="HQ9" s="54" t="s">
        <v>230</v>
      </c>
      <c r="HR9" s="135"/>
      <c r="HS9" s="45"/>
      <c r="HT9" s="479"/>
    </row>
    <row r="10" spans="1:229" ht="22.5" x14ac:dyDescent="0.25">
      <c r="A10" s="54" t="s">
        <v>231</v>
      </c>
      <c r="B10" s="45" t="s">
        <v>395</v>
      </c>
      <c r="C10" s="45"/>
      <c r="D10" s="479"/>
      <c r="E10" s="54" t="s">
        <v>231</v>
      </c>
      <c r="F10" s="207"/>
      <c r="G10" s="45"/>
      <c r="H10" s="479"/>
      <c r="I10" s="54" t="s">
        <v>231</v>
      </c>
      <c r="J10" s="112"/>
      <c r="K10" s="45"/>
      <c r="L10" s="479"/>
      <c r="M10" s="54" t="s">
        <v>231</v>
      </c>
      <c r="N10" s="249" t="s">
        <v>395</v>
      </c>
      <c r="O10" s="45"/>
      <c r="P10" s="479"/>
      <c r="Q10" s="54" t="s">
        <v>231</v>
      </c>
      <c r="R10" s="135" t="s">
        <v>395</v>
      </c>
      <c r="S10" s="45"/>
      <c r="T10" s="479"/>
      <c r="U10" s="54" t="s">
        <v>231</v>
      </c>
      <c r="V10" s="232"/>
      <c r="W10" s="45"/>
      <c r="X10" s="479"/>
      <c r="Y10" s="54" t="s">
        <v>231</v>
      </c>
      <c r="Z10" s="45" t="s">
        <v>395</v>
      </c>
      <c r="AA10" s="45"/>
      <c r="AB10" s="479"/>
      <c r="AC10" s="54" t="s">
        <v>231</v>
      </c>
      <c r="AD10" s="45" t="s">
        <v>470</v>
      </c>
      <c r="AE10" s="45"/>
      <c r="AF10" s="479"/>
      <c r="AG10" s="54" t="s">
        <v>231</v>
      </c>
      <c r="AH10" s="45" t="s">
        <v>395</v>
      </c>
      <c r="AI10" s="45"/>
      <c r="AJ10" s="479"/>
      <c r="AK10" s="54" t="s">
        <v>231</v>
      </c>
      <c r="AL10" s="45" t="s">
        <v>395</v>
      </c>
      <c r="AM10" s="45"/>
      <c r="AN10" s="479"/>
      <c r="AO10" s="54" t="s">
        <v>231</v>
      </c>
      <c r="AP10" s="45" t="s">
        <v>395</v>
      </c>
      <c r="AQ10" s="45"/>
      <c r="AR10" s="479"/>
      <c r="AS10" s="54" t="s">
        <v>231</v>
      </c>
      <c r="AT10" s="128" t="s">
        <v>395</v>
      </c>
      <c r="AU10" s="45"/>
      <c r="AV10" s="479"/>
      <c r="AW10" s="54" t="s">
        <v>231</v>
      </c>
      <c r="AX10" s="112"/>
      <c r="AY10" s="45"/>
      <c r="AZ10" s="479"/>
      <c r="BA10" s="54" t="s">
        <v>231</v>
      </c>
      <c r="BB10" s="45" t="s">
        <v>470</v>
      </c>
      <c r="BC10" s="45"/>
      <c r="BD10" s="479"/>
      <c r="BE10" s="54" t="s">
        <v>231</v>
      </c>
      <c r="BF10" s="112"/>
      <c r="BG10" s="45"/>
      <c r="BH10" s="479"/>
      <c r="BI10" s="54" t="s">
        <v>231</v>
      </c>
      <c r="BJ10" s="45"/>
      <c r="BK10" s="45"/>
      <c r="BL10" s="479"/>
      <c r="BM10" s="54" t="s">
        <v>231</v>
      </c>
      <c r="BN10" s="45"/>
      <c r="BO10" s="45"/>
      <c r="BP10" s="479"/>
      <c r="BQ10" s="54" t="s">
        <v>231</v>
      </c>
      <c r="BR10" s="45"/>
      <c r="BS10" s="45"/>
      <c r="BT10" s="479"/>
      <c r="BU10" s="54" t="s">
        <v>231</v>
      </c>
      <c r="BV10" s="249"/>
      <c r="BW10" s="45"/>
      <c r="BX10" s="479"/>
      <c r="BY10" s="54" t="s">
        <v>231</v>
      </c>
      <c r="BZ10" s="45"/>
      <c r="CA10" s="45"/>
      <c r="CB10" s="479"/>
      <c r="CC10" s="54" t="s">
        <v>231</v>
      </c>
      <c r="CD10" s="112"/>
      <c r="CE10" s="45"/>
      <c r="CF10" s="479"/>
      <c r="CG10" s="54" t="s">
        <v>231</v>
      </c>
      <c r="CH10" s="168" t="s">
        <v>395</v>
      </c>
      <c r="CI10" s="45"/>
      <c r="CJ10" s="479"/>
      <c r="CK10" s="54" t="s">
        <v>231</v>
      </c>
      <c r="CL10" s="112"/>
      <c r="CM10" s="45"/>
      <c r="CN10" s="479"/>
      <c r="CO10" s="54" t="s">
        <v>231</v>
      </c>
      <c r="CP10" s="128" t="s">
        <v>395</v>
      </c>
      <c r="CQ10" s="45"/>
      <c r="CR10" s="479"/>
      <c r="CS10" s="54" t="s">
        <v>231</v>
      </c>
      <c r="CT10" s="112"/>
      <c r="CU10" s="45"/>
      <c r="CV10" s="479"/>
      <c r="CW10" s="54" t="s">
        <v>231</v>
      </c>
      <c r="CX10" s="45"/>
      <c r="CY10" s="45"/>
      <c r="CZ10" s="479"/>
      <c r="DA10" s="54" t="s">
        <v>231</v>
      </c>
      <c r="DB10" s="45" t="s">
        <v>395</v>
      </c>
      <c r="DC10" s="45"/>
      <c r="DD10" s="479"/>
      <c r="DE10" s="54" t="s">
        <v>231</v>
      </c>
      <c r="DF10" s="135" t="s">
        <v>395</v>
      </c>
      <c r="DG10" s="45"/>
      <c r="DH10" s="479"/>
      <c r="DI10" s="54" t="s">
        <v>231</v>
      </c>
      <c r="DJ10" s="112"/>
      <c r="DK10" s="45"/>
      <c r="DL10" s="479"/>
      <c r="DM10" s="54" t="s">
        <v>231</v>
      </c>
      <c r="DN10" s="45" t="s">
        <v>395</v>
      </c>
      <c r="DO10" s="45"/>
      <c r="DP10" s="479"/>
      <c r="DQ10" s="54" t="s">
        <v>231</v>
      </c>
      <c r="DR10" s="45" t="s">
        <v>395</v>
      </c>
      <c r="DS10" s="45"/>
      <c r="DT10" s="479"/>
      <c r="DU10" s="54" t="s">
        <v>231</v>
      </c>
      <c r="DV10" s="45" t="s">
        <v>395</v>
      </c>
      <c r="DW10" s="45"/>
      <c r="DX10" s="479"/>
      <c r="DY10" s="54" t="s">
        <v>231</v>
      </c>
      <c r="DZ10" s="45" t="s">
        <v>395</v>
      </c>
      <c r="EA10" s="45"/>
      <c r="EB10" s="479"/>
      <c r="EC10" s="54" t="s">
        <v>231</v>
      </c>
      <c r="ED10" s="45" t="s">
        <v>395</v>
      </c>
      <c r="EE10" s="45"/>
      <c r="EF10" s="479"/>
      <c r="EG10" s="54" t="s">
        <v>231</v>
      </c>
      <c r="EH10" s="112"/>
      <c r="EI10" s="45"/>
      <c r="EJ10" s="479"/>
      <c r="EK10" s="54" t="s">
        <v>231</v>
      </c>
      <c r="EL10" s="45"/>
      <c r="EM10" s="45"/>
      <c r="EN10" s="479"/>
      <c r="EO10" s="54" t="s">
        <v>231</v>
      </c>
      <c r="EP10" s="45" t="s">
        <v>395</v>
      </c>
      <c r="EQ10" s="45"/>
      <c r="ER10" s="479"/>
      <c r="ES10" s="54" t="s">
        <v>231</v>
      </c>
      <c r="ET10" s="45" t="s">
        <v>395</v>
      </c>
      <c r="EU10" s="45"/>
      <c r="EV10" s="479"/>
      <c r="EW10" s="54" t="s">
        <v>231</v>
      </c>
      <c r="EX10" s="45" t="s">
        <v>470</v>
      </c>
      <c r="EY10" s="45"/>
      <c r="EZ10" s="479"/>
      <c r="FA10" s="54" t="s">
        <v>231</v>
      </c>
      <c r="FB10" s="45" t="s">
        <v>395</v>
      </c>
      <c r="FC10" s="45"/>
      <c r="FD10" s="479"/>
      <c r="FE10" s="54" t="s">
        <v>231</v>
      </c>
      <c r="FF10" s="45" t="s">
        <v>395</v>
      </c>
      <c r="FG10" s="45"/>
      <c r="FH10" s="479"/>
      <c r="FI10" s="54" t="s">
        <v>231</v>
      </c>
      <c r="FJ10" s="268" t="s">
        <v>395</v>
      </c>
      <c r="FK10" s="45"/>
      <c r="FL10" s="479"/>
      <c r="FM10" s="54" t="s">
        <v>231</v>
      </c>
      <c r="FN10" s="45"/>
      <c r="FO10" s="45"/>
      <c r="FP10" s="479"/>
      <c r="FQ10" s="54" t="s">
        <v>231</v>
      </c>
      <c r="FR10" s="45"/>
      <c r="FS10" s="45"/>
      <c r="FT10" s="479"/>
      <c r="FU10" s="54" t="s">
        <v>231</v>
      </c>
      <c r="FV10" s="45"/>
      <c r="FW10" s="45"/>
      <c r="FX10" s="479"/>
      <c r="FY10" s="54" t="s">
        <v>231</v>
      </c>
      <c r="FZ10" s="45"/>
      <c r="GA10" s="45"/>
      <c r="GB10" s="479"/>
      <c r="GC10" s="54" t="s">
        <v>231</v>
      </c>
      <c r="GD10" s="45"/>
      <c r="GE10" s="45"/>
      <c r="GF10" s="479"/>
      <c r="GG10" s="54" t="s">
        <v>231</v>
      </c>
      <c r="GH10" s="45"/>
      <c r="GI10" s="45"/>
      <c r="GJ10" s="479"/>
      <c r="GK10" s="54" t="s">
        <v>231</v>
      </c>
      <c r="GL10" s="128"/>
      <c r="GM10" s="45"/>
      <c r="GN10" s="479"/>
      <c r="GO10" s="54" t="s">
        <v>231</v>
      </c>
      <c r="GP10" s="135"/>
      <c r="GQ10" s="45"/>
      <c r="GR10" s="479"/>
      <c r="GS10" s="54" t="s">
        <v>231</v>
      </c>
      <c r="GT10" s="135"/>
      <c r="GU10" s="45"/>
      <c r="GV10" s="479"/>
      <c r="GW10" s="54" t="s">
        <v>231</v>
      </c>
      <c r="GX10" s="135"/>
      <c r="GY10" s="45"/>
      <c r="GZ10" s="479"/>
      <c r="HA10" s="54" t="s">
        <v>231</v>
      </c>
      <c r="HB10" s="135"/>
      <c r="HC10" s="45"/>
      <c r="HD10" s="479"/>
      <c r="HE10" s="54" t="s">
        <v>231</v>
      </c>
      <c r="HF10" s="135"/>
      <c r="HG10" s="45"/>
      <c r="HH10" s="479"/>
      <c r="HI10" s="54" t="s">
        <v>231</v>
      </c>
      <c r="HJ10" s="135"/>
      <c r="HK10" s="45"/>
      <c r="HL10" s="479"/>
      <c r="HM10" s="54" t="s">
        <v>231</v>
      </c>
      <c r="HN10" s="135"/>
      <c r="HO10" s="45"/>
      <c r="HP10" s="479"/>
      <c r="HQ10" s="54" t="s">
        <v>231</v>
      </c>
      <c r="HR10" s="135"/>
      <c r="HS10" s="45"/>
      <c r="HT10" s="479"/>
    </row>
    <row r="11" spans="1:229" ht="36.75" customHeight="1" x14ac:dyDescent="0.25">
      <c r="A11" s="54" t="s">
        <v>232</v>
      </c>
      <c r="B11" s="45" t="s">
        <v>395</v>
      </c>
      <c r="C11" s="45"/>
      <c r="D11" s="479"/>
      <c r="E11" s="54" t="s">
        <v>232</v>
      </c>
      <c r="F11" s="207"/>
      <c r="G11" s="45"/>
      <c r="H11" s="479"/>
      <c r="I11" s="54" t="s">
        <v>232</v>
      </c>
      <c r="J11" s="112"/>
      <c r="K11" s="45"/>
      <c r="L11" s="479"/>
      <c r="M11" s="54" t="s">
        <v>232</v>
      </c>
      <c r="N11" s="249" t="s">
        <v>395</v>
      </c>
      <c r="O11" s="45"/>
      <c r="P11" s="479"/>
      <c r="Q11" s="54" t="s">
        <v>232</v>
      </c>
      <c r="R11" s="135" t="s">
        <v>395</v>
      </c>
      <c r="S11" s="45"/>
      <c r="T11" s="479"/>
      <c r="U11" s="54" t="s">
        <v>232</v>
      </c>
      <c r="V11" s="232"/>
      <c r="W11" s="45"/>
      <c r="X11" s="479"/>
      <c r="Y11" s="54" t="s">
        <v>232</v>
      </c>
      <c r="Z11" s="45"/>
      <c r="AA11" s="45"/>
      <c r="AB11" s="479"/>
      <c r="AC11" s="54" t="s">
        <v>232</v>
      </c>
      <c r="AD11" s="45" t="s">
        <v>470</v>
      </c>
      <c r="AE11" s="45"/>
      <c r="AF11" s="479"/>
      <c r="AG11" s="54" t="s">
        <v>232</v>
      </c>
      <c r="AH11" s="45"/>
      <c r="AI11" s="45"/>
      <c r="AJ11" s="479"/>
      <c r="AK11" s="54" t="s">
        <v>232</v>
      </c>
      <c r="AL11" s="45"/>
      <c r="AM11" s="45"/>
      <c r="AN11" s="479"/>
      <c r="AO11" s="54" t="s">
        <v>232</v>
      </c>
      <c r="AP11" s="45" t="s">
        <v>395</v>
      </c>
      <c r="AQ11" s="45"/>
      <c r="AR11" s="479"/>
      <c r="AS11" s="54" t="s">
        <v>232</v>
      </c>
      <c r="AT11" s="128"/>
      <c r="AU11" s="45"/>
      <c r="AV11" s="479"/>
      <c r="AW11" s="54" t="s">
        <v>232</v>
      </c>
      <c r="AX11" s="112"/>
      <c r="AY11" s="45"/>
      <c r="AZ11" s="479"/>
      <c r="BA11" s="54" t="s">
        <v>232</v>
      </c>
      <c r="BB11" s="45" t="s">
        <v>470</v>
      </c>
      <c r="BC11" s="45"/>
      <c r="BD11" s="479"/>
      <c r="BE11" s="54" t="s">
        <v>232</v>
      </c>
      <c r="BF11" s="112"/>
      <c r="BG11" s="45"/>
      <c r="BH11" s="479"/>
      <c r="BI11" s="54" t="s">
        <v>232</v>
      </c>
      <c r="BJ11" s="45" t="s">
        <v>470</v>
      </c>
      <c r="BK11" s="45"/>
      <c r="BL11" s="479"/>
      <c r="BM11" s="54" t="s">
        <v>232</v>
      </c>
      <c r="BN11" s="45"/>
      <c r="BO11" s="45"/>
      <c r="BP11" s="479"/>
      <c r="BQ11" s="54" t="s">
        <v>232</v>
      </c>
      <c r="BR11" s="45"/>
      <c r="BS11" s="45"/>
      <c r="BT11" s="479"/>
      <c r="BU11" s="54" t="s">
        <v>232</v>
      </c>
      <c r="BV11" s="249"/>
      <c r="BW11" s="45"/>
      <c r="BX11" s="479"/>
      <c r="BY11" s="54" t="s">
        <v>232</v>
      </c>
      <c r="BZ11" s="45"/>
      <c r="CA11" s="45"/>
      <c r="CB11" s="479"/>
      <c r="CC11" s="54" t="s">
        <v>232</v>
      </c>
      <c r="CD11" s="112"/>
      <c r="CE11" s="45"/>
      <c r="CF11" s="479"/>
      <c r="CG11" s="54" t="s">
        <v>232</v>
      </c>
      <c r="CH11" s="168" t="s">
        <v>395</v>
      </c>
      <c r="CI11" s="45"/>
      <c r="CJ11" s="479"/>
      <c r="CK11" s="54" t="s">
        <v>232</v>
      </c>
      <c r="CL11" s="112"/>
      <c r="CM11" s="45"/>
      <c r="CN11" s="479"/>
      <c r="CO11" s="54" t="s">
        <v>232</v>
      </c>
      <c r="CP11" s="128" t="s">
        <v>395</v>
      </c>
      <c r="CQ11" s="45"/>
      <c r="CR11" s="479"/>
      <c r="CS11" s="54" t="s">
        <v>232</v>
      </c>
      <c r="CT11" s="112"/>
      <c r="CU11" s="45"/>
      <c r="CV11" s="479"/>
      <c r="CW11" s="54" t="s">
        <v>232</v>
      </c>
      <c r="CX11" s="45" t="s">
        <v>395</v>
      </c>
      <c r="CY11" s="45"/>
      <c r="CZ11" s="479"/>
      <c r="DA11" s="54" t="s">
        <v>232</v>
      </c>
      <c r="DB11" s="45" t="s">
        <v>395</v>
      </c>
      <c r="DC11" s="45"/>
      <c r="DD11" s="479"/>
      <c r="DE11" s="54" t="s">
        <v>232</v>
      </c>
      <c r="DF11" s="135" t="s">
        <v>395</v>
      </c>
      <c r="DG11" s="45"/>
      <c r="DH11" s="479"/>
      <c r="DI11" s="54" t="s">
        <v>232</v>
      </c>
      <c r="DJ11" s="112"/>
      <c r="DK11" s="45"/>
      <c r="DL11" s="479"/>
      <c r="DM11" s="54" t="s">
        <v>232</v>
      </c>
      <c r="DN11" s="45" t="s">
        <v>395</v>
      </c>
      <c r="DO11" s="45"/>
      <c r="DP11" s="479"/>
      <c r="DQ11" s="54" t="s">
        <v>232</v>
      </c>
      <c r="DR11" s="45" t="s">
        <v>395</v>
      </c>
      <c r="DS11" s="45"/>
      <c r="DT11" s="479"/>
      <c r="DU11" s="54" t="s">
        <v>232</v>
      </c>
      <c r="DV11" s="45" t="s">
        <v>395</v>
      </c>
      <c r="DW11" s="45"/>
      <c r="DX11" s="479"/>
      <c r="DY11" s="54" t="s">
        <v>232</v>
      </c>
      <c r="DZ11" s="45" t="s">
        <v>395</v>
      </c>
      <c r="EA11" s="45"/>
      <c r="EB11" s="479"/>
      <c r="EC11" s="54" t="s">
        <v>232</v>
      </c>
      <c r="ED11" s="45" t="s">
        <v>395</v>
      </c>
      <c r="EE11" s="45"/>
      <c r="EF11" s="479"/>
      <c r="EG11" s="54" t="s">
        <v>232</v>
      </c>
      <c r="EH11" s="112"/>
      <c r="EI11" s="45"/>
      <c r="EJ11" s="479"/>
      <c r="EK11" s="54" t="s">
        <v>232</v>
      </c>
      <c r="EL11" s="45" t="s">
        <v>395</v>
      </c>
      <c r="EM11" s="45"/>
      <c r="EN11" s="479"/>
      <c r="EO11" s="54" t="s">
        <v>232</v>
      </c>
      <c r="EP11" s="45" t="s">
        <v>395</v>
      </c>
      <c r="EQ11" s="45"/>
      <c r="ER11" s="479"/>
      <c r="ES11" s="54" t="s">
        <v>232</v>
      </c>
      <c r="ET11" s="45" t="s">
        <v>395</v>
      </c>
      <c r="EU11" s="45"/>
      <c r="EV11" s="479"/>
      <c r="EW11" s="54" t="s">
        <v>232</v>
      </c>
      <c r="EX11" s="45" t="s">
        <v>470</v>
      </c>
      <c r="EY11" s="45"/>
      <c r="EZ11" s="479"/>
      <c r="FA11" s="54" t="s">
        <v>232</v>
      </c>
      <c r="FB11" s="45" t="s">
        <v>395</v>
      </c>
      <c r="FC11" s="45"/>
      <c r="FD11" s="479"/>
      <c r="FE11" s="54" t="s">
        <v>232</v>
      </c>
      <c r="FF11" s="45" t="s">
        <v>395</v>
      </c>
      <c r="FG11" s="45"/>
      <c r="FH11" s="479"/>
      <c r="FI11" s="54" t="s">
        <v>232</v>
      </c>
      <c r="FJ11" s="268" t="s">
        <v>395</v>
      </c>
      <c r="FK11" s="45"/>
      <c r="FL11" s="479"/>
      <c r="FM11" s="54" t="s">
        <v>232</v>
      </c>
      <c r="FN11" s="45"/>
      <c r="FO11" s="45"/>
      <c r="FP11" s="479"/>
      <c r="FQ11" s="54" t="s">
        <v>232</v>
      </c>
      <c r="FR11" s="45"/>
      <c r="FS11" s="45"/>
      <c r="FT11" s="479"/>
      <c r="FU11" s="54" t="s">
        <v>232</v>
      </c>
      <c r="FV11" s="45"/>
      <c r="FW11" s="45"/>
      <c r="FX11" s="479"/>
      <c r="FY11" s="54" t="s">
        <v>232</v>
      </c>
      <c r="FZ11" s="45"/>
      <c r="GA11" s="45"/>
      <c r="GB11" s="479"/>
      <c r="GC11" s="54" t="s">
        <v>232</v>
      </c>
      <c r="GD11" s="45"/>
      <c r="GE11" s="45"/>
      <c r="GF11" s="479"/>
      <c r="GG11" s="54" t="s">
        <v>232</v>
      </c>
      <c r="GH11" s="45"/>
      <c r="GI11" s="45"/>
      <c r="GJ11" s="479"/>
      <c r="GK11" s="54" t="s">
        <v>232</v>
      </c>
      <c r="GL11" s="128"/>
      <c r="GM11" s="45"/>
      <c r="GN11" s="479"/>
      <c r="GO11" s="54" t="s">
        <v>232</v>
      </c>
      <c r="GP11" s="135"/>
      <c r="GQ11" s="45"/>
      <c r="GR11" s="479"/>
      <c r="GS11" s="54" t="s">
        <v>232</v>
      </c>
      <c r="GT11" s="135"/>
      <c r="GU11" s="45"/>
      <c r="GV11" s="479"/>
      <c r="GW11" s="54" t="s">
        <v>232</v>
      </c>
      <c r="GX11" s="135"/>
      <c r="GY11" s="45"/>
      <c r="GZ11" s="479"/>
      <c r="HA11" s="54" t="s">
        <v>232</v>
      </c>
      <c r="HB11" s="135"/>
      <c r="HC11" s="45"/>
      <c r="HD11" s="479"/>
      <c r="HE11" s="54" t="s">
        <v>232</v>
      </c>
      <c r="HF11" s="135"/>
      <c r="HG11" s="45"/>
      <c r="HH11" s="479"/>
      <c r="HI11" s="54" t="s">
        <v>232</v>
      </c>
      <c r="HJ11" s="135"/>
      <c r="HK11" s="45"/>
      <c r="HL11" s="479"/>
      <c r="HM11" s="54" t="s">
        <v>232</v>
      </c>
      <c r="HN11" s="135"/>
      <c r="HO11" s="45"/>
      <c r="HP11" s="479"/>
      <c r="HQ11" s="54" t="s">
        <v>232</v>
      </c>
      <c r="HR11" s="135"/>
      <c r="HS11" s="45"/>
      <c r="HT11" s="479"/>
    </row>
    <row r="12" spans="1:229" ht="32.25" customHeight="1" x14ac:dyDescent="0.25">
      <c r="A12" s="54" t="s">
        <v>233</v>
      </c>
      <c r="B12" s="45" t="s">
        <v>395</v>
      </c>
      <c r="C12" s="45"/>
      <c r="D12" s="479"/>
      <c r="E12" s="54" t="s">
        <v>233</v>
      </c>
      <c r="F12" s="207"/>
      <c r="G12" s="45"/>
      <c r="H12" s="479"/>
      <c r="I12" s="54" t="s">
        <v>233</v>
      </c>
      <c r="J12" s="112"/>
      <c r="K12" s="45"/>
      <c r="L12" s="479"/>
      <c r="M12" s="54" t="s">
        <v>233</v>
      </c>
      <c r="N12" s="249" t="s">
        <v>395</v>
      </c>
      <c r="O12" s="45"/>
      <c r="P12" s="479"/>
      <c r="Q12" s="54" t="s">
        <v>233</v>
      </c>
      <c r="R12" s="135" t="s">
        <v>395</v>
      </c>
      <c r="S12" s="45"/>
      <c r="T12" s="479"/>
      <c r="U12" s="54" t="s">
        <v>233</v>
      </c>
      <c r="V12" s="232"/>
      <c r="W12" s="45"/>
      <c r="X12" s="479"/>
      <c r="Y12" s="54" t="s">
        <v>233</v>
      </c>
      <c r="Z12" s="45" t="s">
        <v>395</v>
      </c>
      <c r="AA12" s="45"/>
      <c r="AB12" s="479"/>
      <c r="AC12" s="54" t="s">
        <v>233</v>
      </c>
      <c r="AD12" s="45" t="s">
        <v>470</v>
      </c>
      <c r="AE12" s="45"/>
      <c r="AF12" s="479"/>
      <c r="AG12" s="54" t="s">
        <v>233</v>
      </c>
      <c r="AH12" s="45" t="s">
        <v>395</v>
      </c>
      <c r="AI12" s="45"/>
      <c r="AJ12" s="479"/>
      <c r="AK12" s="54" t="s">
        <v>233</v>
      </c>
      <c r="AL12" s="45"/>
      <c r="AM12" s="45"/>
      <c r="AN12" s="479"/>
      <c r="AO12" s="54" t="s">
        <v>233</v>
      </c>
      <c r="AP12" s="45" t="s">
        <v>395</v>
      </c>
      <c r="AQ12" s="45"/>
      <c r="AR12" s="479"/>
      <c r="AS12" s="54" t="s">
        <v>233</v>
      </c>
      <c r="AT12" s="128" t="s">
        <v>395</v>
      </c>
      <c r="AU12" s="45"/>
      <c r="AV12" s="479"/>
      <c r="AW12" s="54" t="s">
        <v>233</v>
      </c>
      <c r="AX12" s="112"/>
      <c r="AY12" s="45"/>
      <c r="AZ12" s="479"/>
      <c r="BA12" s="54" t="s">
        <v>233</v>
      </c>
      <c r="BB12" s="45" t="s">
        <v>470</v>
      </c>
      <c r="BC12" s="45"/>
      <c r="BD12" s="479"/>
      <c r="BE12" s="54" t="s">
        <v>233</v>
      </c>
      <c r="BF12" s="112"/>
      <c r="BG12" s="45"/>
      <c r="BH12" s="479"/>
      <c r="BI12" s="54" t="s">
        <v>233</v>
      </c>
      <c r="BJ12" s="45" t="s">
        <v>470</v>
      </c>
      <c r="BK12" s="45"/>
      <c r="BL12" s="479"/>
      <c r="BM12" s="54" t="s">
        <v>233</v>
      </c>
      <c r="BN12" s="45"/>
      <c r="BO12" s="45"/>
      <c r="BP12" s="479"/>
      <c r="BQ12" s="54" t="s">
        <v>233</v>
      </c>
      <c r="BR12" s="45"/>
      <c r="BS12" s="45"/>
      <c r="BT12" s="479"/>
      <c r="BU12" s="54" t="s">
        <v>233</v>
      </c>
      <c r="BV12" s="249"/>
      <c r="BW12" s="45"/>
      <c r="BX12" s="479"/>
      <c r="BY12" s="54" t="s">
        <v>233</v>
      </c>
      <c r="BZ12" s="45"/>
      <c r="CA12" s="45"/>
      <c r="CB12" s="479"/>
      <c r="CC12" s="54" t="s">
        <v>233</v>
      </c>
      <c r="CD12" s="112"/>
      <c r="CE12" s="45"/>
      <c r="CF12" s="479"/>
      <c r="CG12" s="54" t="s">
        <v>233</v>
      </c>
      <c r="CH12" s="168" t="s">
        <v>395</v>
      </c>
      <c r="CI12" s="45"/>
      <c r="CJ12" s="479"/>
      <c r="CK12" s="54" t="s">
        <v>233</v>
      </c>
      <c r="CL12" s="112"/>
      <c r="CM12" s="45"/>
      <c r="CN12" s="479"/>
      <c r="CO12" s="54" t="s">
        <v>233</v>
      </c>
      <c r="CP12" s="128" t="s">
        <v>395</v>
      </c>
      <c r="CQ12" s="45"/>
      <c r="CR12" s="479"/>
      <c r="CS12" s="54" t="s">
        <v>233</v>
      </c>
      <c r="CT12" s="112"/>
      <c r="CU12" s="45"/>
      <c r="CV12" s="479"/>
      <c r="CW12" s="54" t="s">
        <v>233</v>
      </c>
      <c r="CX12" s="45" t="s">
        <v>395</v>
      </c>
      <c r="CY12" s="45"/>
      <c r="CZ12" s="479"/>
      <c r="DA12" s="54" t="s">
        <v>233</v>
      </c>
      <c r="DB12" s="45" t="s">
        <v>395</v>
      </c>
      <c r="DC12" s="45"/>
      <c r="DD12" s="479"/>
      <c r="DE12" s="54" t="s">
        <v>233</v>
      </c>
      <c r="DF12" s="135" t="s">
        <v>395</v>
      </c>
      <c r="DG12" s="45"/>
      <c r="DH12" s="479"/>
      <c r="DI12" s="54" t="s">
        <v>233</v>
      </c>
      <c r="DJ12" s="112"/>
      <c r="DK12" s="45"/>
      <c r="DL12" s="479"/>
      <c r="DM12" s="54" t="s">
        <v>233</v>
      </c>
      <c r="DN12" s="45" t="s">
        <v>395</v>
      </c>
      <c r="DO12" s="45"/>
      <c r="DP12" s="479"/>
      <c r="DQ12" s="54" t="s">
        <v>233</v>
      </c>
      <c r="DR12" s="45" t="s">
        <v>395</v>
      </c>
      <c r="DS12" s="45"/>
      <c r="DT12" s="479"/>
      <c r="DU12" s="54" t="s">
        <v>233</v>
      </c>
      <c r="DV12" s="45" t="s">
        <v>395</v>
      </c>
      <c r="DW12" s="45"/>
      <c r="DX12" s="479"/>
      <c r="DY12" s="54" t="s">
        <v>233</v>
      </c>
      <c r="DZ12" s="45" t="s">
        <v>395</v>
      </c>
      <c r="EA12" s="45"/>
      <c r="EB12" s="479"/>
      <c r="EC12" s="54" t="s">
        <v>233</v>
      </c>
      <c r="ED12" s="45" t="s">
        <v>395</v>
      </c>
      <c r="EE12" s="45"/>
      <c r="EF12" s="479"/>
      <c r="EG12" s="54" t="s">
        <v>233</v>
      </c>
      <c r="EH12" s="112"/>
      <c r="EI12" s="45"/>
      <c r="EJ12" s="479"/>
      <c r="EK12" s="54" t="s">
        <v>233</v>
      </c>
      <c r="EL12" s="45" t="s">
        <v>395</v>
      </c>
      <c r="EM12" s="45"/>
      <c r="EN12" s="479"/>
      <c r="EO12" s="54" t="s">
        <v>233</v>
      </c>
      <c r="EP12" s="45" t="s">
        <v>395</v>
      </c>
      <c r="EQ12" s="45"/>
      <c r="ER12" s="479"/>
      <c r="ES12" s="54" t="s">
        <v>233</v>
      </c>
      <c r="ET12" s="45" t="s">
        <v>395</v>
      </c>
      <c r="EU12" s="45"/>
      <c r="EV12" s="479"/>
      <c r="EW12" s="54" t="s">
        <v>233</v>
      </c>
      <c r="EX12" s="45" t="s">
        <v>470</v>
      </c>
      <c r="EY12" s="45"/>
      <c r="EZ12" s="479"/>
      <c r="FA12" s="54" t="s">
        <v>233</v>
      </c>
      <c r="FB12" s="45" t="s">
        <v>395</v>
      </c>
      <c r="FC12" s="45"/>
      <c r="FD12" s="479"/>
      <c r="FE12" s="54" t="s">
        <v>233</v>
      </c>
      <c r="FF12" s="45" t="s">
        <v>395</v>
      </c>
      <c r="FG12" s="45"/>
      <c r="FH12" s="479"/>
      <c r="FI12" s="54" t="s">
        <v>233</v>
      </c>
      <c r="FJ12" s="268" t="s">
        <v>395</v>
      </c>
      <c r="FK12" s="45"/>
      <c r="FL12" s="479"/>
      <c r="FM12" s="54" t="s">
        <v>233</v>
      </c>
      <c r="FN12" s="45"/>
      <c r="FO12" s="45"/>
      <c r="FP12" s="479"/>
      <c r="FQ12" s="54" t="s">
        <v>233</v>
      </c>
      <c r="FR12" s="45"/>
      <c r="FS12" s="45"/>
      <c r="FT12" s="479"/>
      <c r="FU12" s="54" t="s">
        <v>233</v>
      </c>
      <c r="FV12" s="45"/>
      <c r="FW12" s="45"/>
      <c r="FX12" s="479"/>
      <c r="FY12" s="54" t="s">
        <v>233</v>
      </c>
      <c r="FZ12" s="45"/>
      <c r="GA12" s="45"/>
      <c r="GB12" s="479"/>
      <c r="GC12" s="54" t="s">
        <v>233</v>
      </c>
      <c r="GD12" s="45"/>
      <c r="GE12" s="45"/>
      <c r="GF12" s="479"/>
      <c r="GG12" s="54" t="s">
        <v>233</v>
      </c>
      <c r="GH12" s="45"/>
      <c r="GI12" s="45"/>
      <c r="GJ12" s="479"/>
      <c r="GK12" s="54" t="s">
        <v>233</v>
      </c>
      <c r="GL12" s="128"/>
      <c r="GM12" s="45"/>
      <c r="GN12" s="479"/>
      <c r="GO12" s="54" t="s">
        <v>233</v>
      </c>
      <c r="GP12" s="135"/>
      <c r="GQ12" s="45"/>
      <c r="GR12" s="479"/>
      <c r="GS12" s="54" t="s">
        <v>233</v>
      </c>
      <c r="GT12" s="135"/>
      <c r="GU12" s="45"/>
      <c r="GV12" s="479"/>
      <c r="GW12" s="54" t="s">
        <v>233</v>
      </c>
      <c r="GX12" s="135"/>
      <c r="GY12" s="45"/>
      <c r="GZ12" s="479"/>
      <c r="HA12" s="54" t="s">
        <v>233</v>
      </c>
      <c r="HB12" s="135"/>
      <c r="HC12" s="45"/>
      <c r="HD12" s="479"/>
      <c r="HE12" s="54" t="s">
        <v>233</v>
      </c>
      <c r="HF12" s="135"/>
      <c r="HG12" s="45"/>
      <c r="HH12" s="479"/>
      <c r="HI12" s="54" t="s">
        <v>233</v>
      </c>
      <c r="HJ12" s="135"/>
      <c r="HK12" s="45"/>
      <c r="HL12" s="479"/>
      <c r="HM12" s="54" t="s">
        <v>233</v>
      </c>
      <c r="HN12" s="135"/>
      <c r="HO12" s="45"/>
      <c r="HP12" s="479"/>
      <c r="HQ12" s="54" t="s">
        <v>233</v>
      </c>
      <c r="HR12" s="135"/>
      <c r="HS12" s="45"/>
      <c r="HT12" s="479"/>
    </row>
    <row r="13" spans="1:229" ht="27" customHeight="1" x14ac:dyDescent="0.25">
      <c r="A13" s="54" t="s">
        <v>234</v>
      </c>
      <c r="B13" s="45"/>
      <c r="C13" s="45"/>
      <c r="D13" s="479"/>
      <c r="E13" s="54" t="s">
        <v>234</v>
      </c>
      <c r="F13" s="207"/>
      <c r="G13" s="45"/>
      <c r="H13" s="479"/>
      <c r="I13" s="54" t="s">
        <v>234</v>
      </c>
      <c r="J13" s="112"/>
      <c r="K13" s="45"/>
      <c r="L13" s="479"/>
      <c r="M13" s="54" t="s">
        <v>234</v>
      </c>
      <c r="N13" s="249" t="s">
        <v>395</v>
      </c>
      <c r="O13" s="45"/>
      <c r="P13" s="479"/>
      <c r="Q13" s="54" t="s">
        <v>234</v>
      </c>
      <c r="R13" s="135" t="s">
        <v>395</v>
      </c>
      <c r="S13" s="45"/>
      <c r="T13" s="479"/>
      <c r="U13" s="54" t="s">
        <v>234</v>
      </c>
      <c r="V13" s="232"/>
      <c r="W13" s="45"/>
      <c r="X13" s="479"/>
      <c r="Y13" s="54" t="s">
        <v>234</v>
      </c>
      <c r="Z13" s="45"/>
      <c r="AA13" s="45"/>
      <c r="AB13" s="479"/>
      <c r="AC13" s="54" t="s">
        <v>234</v>
      </c>
      <c r="AD13" s="45" t="s">
        <v>470</v>
      </c>
      <c r="AE13" s="45"/>
      <c r="AF13" s="479"/>
      <c r="AG13" s="54" t="s">
        <v>234</v>
      </c>
      <c r="AH13" s="45"/>
      <c r="AI13" s="45"/>
      <c r="AJ13" s="479"/>
      <c r="AK13" s="54" t="s">
        <v>234</v>
      </c>
      <c r="AL13" s="45"/>
      <c r="AM13" s="45"/>
      <c r="AN13" s="479"/>
      <c r="AO13" s="54" t="s">
        <v>234</v>
      </c>
      <c r="AP13" s="45" t="s">
        <v>395</v>
      </c>
      <c r="AQ13" s="45"/>
      <c r="AR13" s="479"/>
      <c r="AS13" s="54" t="s">
        <v>234</v>
      </c>
      <c r="AT13" s="128" t="s">
        <v>395</v>
      </c>
      <c r="AU13" s="45"/>
      <c r="AV13" s="479"/>
      <c r="AW13" s="54" t="s">
        <v>234</v>
      </c>
      <c r="AX13" s="112"/>
      <c r="AY13" s="45"/>
      <c r="AZ13" s="479"/>
      <c r="BA13" s="54" t="s">
        <v>234</v>
      </c>
      <c r="BB13" s="45" t="s">
        <v>470</v>
      </c>
      <c r="BC13" s="45"/>
      <c r="BD13" s="479"/>
      <c r="BE13" s="54" t="s">
        <v>234</v>
      </c>
      <c r="BF13" s="112"/>
      <c r="BG13" s="45"/>
      <c r="BH13" s="479"/>
      <c r="BI13" s="54" t="s">
        <v>234</v>
      </c>
      <c r="BJ13" s="135" t="s">
        <v>470</v>
      </c>
      <c r="BK13" s="45"/>
      <c r="BL13" s="479"/>
      <c r="BM13" s="54" t="s">
        <v>234</v>
      </c>
      <c r="BN13" s="45"/>
      <c r="BO13" s="45"/>
      <c r="BP13" s="479"/>
      <c r="BQ13" s="54" t="s">
        <v>234</v>
      </c>
      <c r="BR13" s="45"/>
      <c r="BS13" s="45"/>
      <c r="BT13" s="479"/>
      <c r="BU13" s="54" t="s">
        <v>234</v>
      </c>
      <c r="BV13" s="249"/>
      <c r="BW13" s="45"/>
      <c r="BX13" s="479"/>
      <c r="BY13" s="54" t="s">
        <v>234</v>
      </c>
      <c r="BZ13" s="45"/>
      <c r="CA13" s="45"/>
      <c r="CB13" s="479"/>
      <c r="CC13" s="54" t="s">
        <v>234</v>
      </c>
      <c r="CD13" s="112"/>
      <c r="CE13" s="45"/>
      <c r="CF13" s="479"/>
      <c r="CG13" s="54" t="s">
        <v>234</v>
      </c>
      <c r="CH13" s="169" t="s">
        <v>395</v>
      </c>
      <c r="CI13" s="45"/>
      <c r="CJ13" s="479"/>
      <c r="CK13" s="54" t="s">
        <v>234</v>
      </c>
      <c r="CL13" s="112"/>
      <c r="CM13" s="45"/>
      <c r="CN13" s="479"/>
      <c r="CO13" s="54" t="s">
        <v>234</v>
      </c>
      <c r="CP13" s="128" t="s">
        <v>395</v>
      </c>
      <c r="CQ13" s="45"/>
      <c r="CR13" s="479"/>
      <c r="CS13" s="54" t="s">
        <v>234</v>
      </c>
      <c r="CT13" s="112"/>
      <c r="CU13" s="45"/>
      <c r="CV13" s="479"/>
      <c r="CW13" s="54" t="s">
        <v>234</v>
      </c>
      <c r="CX13" s="45" t="s">
        <v>395</v>
      </c>
      <c r="CY13" s="45"/>
      <c r="CZ13" s="479"/>
      <c r="DA13" s="54" t="s">
        <v>234</v>
      </c>
      <c r="DB13" s="45" t="s">
        <v>395</v>
      </c>
      <c r="DC13" s="45"/>
      <c r="DD13" s="479"/>
      <c r="DE13" s="54" t="s">
        <v>234</v>
      </c>
      <c r="DF13" s="135" t="s">
        <v>395</v>
      </c>
      <c r="DG13" s="45"/>
      <c r="DH13" s="479"/>
      <c r="DI13" s="54" t="s">
        <v>234</v>
      </c>
      <c r="DJ13" s="112"/>
      <c r="DK13" s="45"/>
      <c r="DL13" s="479"/>
      <c r="DM13" s="54" t="s">
        <v>234</v>
      </c>
      <c r="DN13" s="45" t="s">
        <v>395</v>
      </c>
      <c r="DO13" s="45"/>
      <c r="DP13" s="479"/>
      <c r="DQ13" s="54" t="s">
        <v>234</v>
      </c>
      <c r="DR13" s="45" t="s">
        <v>395</v>
      </c>
      <c r="DS13" s="45"/>
      <c r="DT13" s="479"/>
      <c r="DU13" s="54" t="s">
        <v>234</v>
      </c>
      <c r="DV13" s="45"/>
      <c r="DW13" s="45"/>
      <c r="DX13" s="479"/>
      <c r="DY13" s="54" t="s">
        <v>234</v>
      </c>
      <c r="DZ13" s="45" t="s">
        <v>395</v>
      </c>
      <c r="EA13" s="45"/>
      <c r="EB13" s="479"/>
      <c r="EC13" s="54" t="s">
        <v>234</v>
      </c>
      <c r="ED13" s="45"/>
      <c r="EE13" s="45"/>
      <c r="EF13" s="479"/>
      <c r="EG13" s="54" t="s">
        <v>234</v>
      </c>
      <c r="EH13" s="112"/>
      <c r="EI13" s="45"/>
      <c r="EJ13" s="479"/>
      <c r="EK13" s="54" t="s">
        <v>234</v>
      </c>
      <c r="EL13" s="45" t="s">
        <v>395</v>
      </c>
      <c r="EM13" s="45"/>
      <c r="EN13" s="479"/>
      <c r="EO13" s="54" t="s">
        <v>234</v>
      </c>
      <c r="EP13" s="45" t="s">
        <v>395</v>
      </c>
      <c r="EQ13" s="45"/>
      <c r="ER13" s="479"/>
      <c r="ES13" s="54" t="s">
        <v>234</v>
      </c>
      <c r="ET13" s="45" t="s">
        <v>395</v>
      </c>
      <c r="EU13" s="45"/>
      <c r="EV13" s="479"/>
      <c r="EW13" s="54" t="s">
        <v>234</v>
      </c>
      <c r="EX13" s="45" t="s">
        <v>470</v>
      </c>
      <c r="EY13" s="45"/>
      <c r="EZ13" s="479"/>
      <c r="FA13" s="54" t="s">
        <v>234</v>
      </c>
      <c r="FB13" s="45" t="s">
        <v>395</v>
      </c>
      <c r="FC13" s="45"/>
      <c r="FD13" s="479"/>
      <c r="FE13" s="54" t="s">
        <v>234</v>
      </c>
      <c r="FF13" s="45" t="s">
        <v>395</v>
      </c>
      <c r="FG13" s="45"/>
      <c r="FH13" s="479"/>
      <c r="FI13" s="54" t="s">
        <v>234</v>
      </c>
      <c r="FJ13" s="268" t="s">
        <v>395</v>
      </c>
      <c r="FK13" s="45"/>
      <c r="FL13" s="479"/>
      <c r="FM13" s="54" t="s">
        <v>234</v>
      </c>
      <c r="FN13" s="45"/>
      <c r="FO13" s="45"/>
      <c r="FP13" s="479"/>
      <c r="FQ13" s="54" t="s">
        <v>234</v>
      </c>
      <c r="FR13" s="45"/>
      <c r="FS13" s="45"/>
      <c r="FT13" s="479"/>
      <c r="FU13" s="54" t="s">
        <v>234</v>
      </c>
      <c r="FV13" s="45"/>
      <c r="FW13" s="45"/>
      <c r="FX13" s="479"/>
      <c r="FY13" s="54" t="s">
        <v>234</v>
      </c>
      <c r="FZ13" s="45"/>
      <c r="GA13" s="45"/>
      <c r="GB13" s="479"/>
      <c r="GC13" s="54" t="s">
        <v>234</v>
      </c>
      <c r="GD13" s="45"/>
      <c r="GE13" s="45"/>
      <c r="GF13" s="479"/>
      <c r="GG13" s="54" t="s">
        <v>234</v>
      </c>
      <c r="GH13" s="45"/>
      <c r="GI13" s="45"/>
      <c r="GJ13" s="479"/>
      <c r="GK13" s="54" t="s">
        <v>234</v>
      </c>
      <c r="GL13" s="128"/>
      <c r="GM13" s="45"/>
      <c r="GN13" s="479"/>
      <c r="GO13" s="54" t="s">
        <v>234</v>
      </c>
      <c r="GP13" s="135"/>
      <c r="GQ13" s="45"/>
      <c r="GR13" s="479"/>
      <c r="GS13" s="54" t="s">
        <v>234</v>
      </c>
      <c r="GT13" s="135"/>
      <c r="GU13" s="45"/>
      <c r="GV13" s="479"/>
      <c r="GW13" s="54" t="s">
        <v>234</v>
      </c>
      <c r="GX13" s="135"/>
      <c r="GY13" s="45"/>
      <c r="GZ13" s="479"/>
      <c r="HA13" s="54" t="s">
        <v>234</v>
      </c>
      <c r="HB13" s="135"/>
      <c r="HC13" s="45"/>
      <c r="HD13" s="479"/>
      <c r="HE13" s="54" t="s">
        <v>234</v>
      </c>
      <c r="HF13" s="135"/>
      <c r="HG13" s="45"/>
      <c r="HH13" s="479"/>
      <c r="HI13" s="54" t="s">
        <v>234</v>
      </c>
      <c r="HJ13" s="135"/>
      <c r="HK13" s="45"/>
      <c r="HL13" s="479"/>
      <c r="HM13" s="54" t="s">
        <v>234</v>
      </c>
      <c r="HN13" s="135"/>
      <c r="HO13" s="45"/>
      <c r="HP13" s="479"/>
      <c r="HQ13" s="54" t="s">
        <v>234</v>
      </c>
      <c r="HR13" s="135"/>
      <c r="HS13" s="45"/>
      <c r="HT13" s="479"/>
    </row>
    <row r="14" spans="1:229" ht="92.25" customHeight="1" x14ac:dyDescent="0.25">
      <c r="A14" s="84" t="s">
        <v>282</v>
      </c>
      <c r="B14" s="496" t="str">
        <f>IF('Mapa de Riesgos y Oportunidades'!$C$8="Oportunidad","NO APLICA",'Mapa de Riesgos y Oportunidades'!M9)</f>
        <v xml:space="preserve">Generar alianzas estrategicas con sector pùblico y privado </v>
      </c>
      <c r="C14" s="496"/>
      <c r="D14" s="496"/>
      <c r="E14" s="86" t="s">
        <v>282</v>
      </c>
      <c r="F14" s="485" t="str">
        <f>IF('Mapa de Riesgos y Oportunidades'!$C$8="Oportunidad","NO APLICA",'Mapa de Riesgos y Oportunidades'!M14)</f>
        <v>Gestionar la capacitación del personal docente y administrativo en el manejo de TIC y plataformas académicas.</v>
      </c>
      <c r="G14" s="485"/>
      <c r="H14" s="485"/>
      <c r="I14" s="84" t="s">
        <v>282</v>
      </c>
      <c r="J14" s="496">
        <f>IF('Mapa de Riesgos y Oportunidades'!$C$8="Oportunidad","NO APLICA",'Mapa de Riesgos y Oportunidades'!M19)</f>
        <v>0</v>
      </c>
      <c r="K14" s="496"/>
      <c r="L14" s="496"/>
      <c r="M14" s="86" t="s">
        <v>282</v>
      </c>
      <c r="N14" s="485">
        <f>IF('Mapa de Riesgos y Oportunidades'!$C$13="Oportunidad","NO APLICA",'Mapa de Riesgos y Oportunidades'!M24)</f>
        <v>0</v>
      </c>
      <c r="O14" s="485"/>
      <c r="P14" s="485"/>
      <c r="Q14" s="85" t="s">
        <v>282</v>
      </c>
      <c r="R14" s="496" t="str">
        <f>IF('Mapa de Riesgos y Oportunidades'!$C$8="Oportunidad","NO APLICA",'Mapa de Riesgos y Oportunidades'!M29)</f>
        <v>Constatar el registro de la información financiera en las plataformas respectivas</v>
      </c>
      <c r="S14" s="496"/>
      <c r="T14" s="496"/>
      <c r="U14" s="87" t="s">
        <v>282</v>
      </c>
      <c r="V14" s="485">
        <f>IF('Mapa de Riesgos y Oportunidades'!$C$13="Oportunidad","NO APLICA",'Mapa de Riesgos y Oportunidades'!M34)</f>
        <v>0</v>
      </c>
      <c r="W14" s="485"/>
      <c r="X14" s="485"/>
      <c r="Y14" s="85" t="s">
        <v>282</v>
      </c>
      <c r="Z14" s="496" t="str">
        <f>IF('Mapa de Riesgos y Oportunidades'!$C$18="Oportunidad","NO APLICA",'Mapa de Riesgos y Oportunidades'!M39)</f>
        <v>Solicitar la Instalación de nuevos equipos para consultas de catálogo en línea, en las tres sedes de la biblioteca.</v>
      </c>
      <c r="AA14" s="496"/>
      <c r="AB14" s="496"/>
      <c r="AC14" s="87" t="s">
        <v>282</v>
      </c>
      <c r="AD14" s="485">
        <f>IF('Mapa de Riesgos y Oportunidades'!$C$23="Oportunidad","NO APLICA",'Mapa de Riesgos y Oportunidades'!M47)</f>
        <v>0</v>
      </c>
      <c r="AE14" s="485"/>
      <c r="AF14" s="485"/>
      <c r="AG14" s="123" t="s">
        <v>282</v>
      </c>
      <c r="AH14" s="486" t="e">
        <f>IF('Mapa de Riesgos y Oportunidades'!$C$33="Oportunidad","NO APLICA",'Mapa de Riesgos y Oportunidades'!#REF!)</f>
        <v>#REF!</v>
      </c>
      <c r="AI14" s="486"/>
      <c r="AJ14" s="486"/>
      <c r="AK14" s="87" t="s">
        <v>282</v>
      </c>
      <c r="AL14" s="485" t="e">
        <f>IF('Mapa de Riesgos y Oportunidades'!$C$33="Oportunidad","NO APLICA",'Mapa de Riesgos y Oportunidades'!#REF!)</f>
        <v>#REF!</v>
      </c>
      <c r="AM14" s="485"/>
      <c r="AN14" s="485"/>
      <c r="AO14" s="123" t="s">
        <v>282</v>
      </c>
      <c r="AP14" s="486" t="e">
        <f>IF('Mapa de Riesgos y Oportunidades'!$C$33="Oportunidad","NO APLICA",'Mapa de Riesgos y Oportunidades'!#REF!)</f>
        <v>#REF!</v>
      </c>
      <c r="AQ14" s="486"/>
      <c r="AR14" s="486"/>
      <c r="AS14" s="87" t="s">
        <v>282</v>
      </c>
      <c r="AT14" s="485">
        <f>IF('Mapa de Riesgos y Oportunidades'!$C$33="Oportunidad","NO APLICA",'Mapa de Riesgos y Oportunidades'!M67)</f>
        <v>0</v>
      </c>
      <c r="AU14" s="485"/>
      <c r="AV14" s="485"/>
      <c r="AW14" s="123" t="s">
        <v>282</v>
      </c>
      <c r="AX14" s="486">
        <f>IF('Mapa de Riesgos y Oportunidades'!$C$33="Oportunidad","NO APLICA",'Mapa de Riesgos y Oportunidades'!M72)</f>
        <v>0</v>
      </c>
      <c r="AY14" s="486"/>
      <c r="AZ14" s="486"/>
      <c r="BA14" s="87" t="s">
        <v>282</v>
      </c>
      <c r="BB14" s="485">
        <f>IF('Mapa de Riesgos y Oportunidades'!$C$33="Oportunidad","NO APLICA",'Mapa de Riesgos y Oportunidades'!M77)</f>
        <v>0</v>
      </c>
      <c r="BC14" s="485"/>
      <c r="BD14" s="485"/>
      <c r="BE14" s="123" t="s">
        <v>282</v>
      </c>
      <c r="BF14" s="486">
        <f>IF('Mapa de Riesgos y Oportunidades'!$C$33="Oportunidad","NO APLICA",'Mapa de Riesgos y Oportunidades'!M82)</f>
        <v>0</v>
      </c>
      <c r="BG14" s="486"/>
      <c r="BH14" s="486"/>
      <c r="BI14" s="87" t="s">
        <v>282</v>
      </c>
      <c r="BJ14" s="485" t="str">
        <f>IF('Mapa de Riesgos y Oportunidades'!$C$33="Oportunidad","NO APLICA",'Mapa de Riesgos y Oportunidades'!M87)</f>
        <v>Realizar la Autoevaluación y actualización del portafolio de servicios.</v>
      </c>
      <c r="BK14" s="485"/>
      <c r="BL14" s="485"/>
      <c r="BM14" s="123" t="s">
        <v>282</v>
      </c>
      <c r="BN14" s="486">
        <f>IF('Mapa de Riesgos y Oportunidades'!$C$33="Oportunidad","NO APLICA",'Mapa de Riesgos y Oportunidades'!M92)</f>
        <v>0</v>
      </c>
      <c r="BO14" s="486"/>
      <c r="BP14" s="486"/>
      <c r="BQ14" s="87" t="s">
        <v>282</v>
      </c>
      <c r="BR14" s="485">
        <f>IF('Mapa de Riesgos y Oportunidades'!$C$33="Oportunidad","NO APLICA",'Mapa de Riesgos y Oportunidades'!M97)</f>
        <v>0</v>
      </c>
      <c r="BS14" s="485"/>
      <c r="BT14" s="485"/>
      <c r="BU14" s="123" t="s">
        <v>282</v>
      </c>
      <c r="BV14" s="486">
        <f>IF('Mapa de Riesgos y Oportunidades'!$C$33="Oportunidad","NO APLICA",'Mapa de Riesgos y Oportunidades'!M102)</f>
        <v>0</v>
      </c>
      <c r="BW14" s="486"/>
      <c r="BX14" s="486"/>
      <c r="BY14" s="87" t="s">
        <v>282</v>
      </c>
      <c r="BZ14" s="485" t="str">
        <f>IF('Mapa de Riesgos y Oportunidades'!$C$33="Oportunidad","NO APLICA",'Mapa de Riesgos y Oportunidades'!M107)</f>
        <v>Inventario con clasificación crítica por dependencia.</v>
      </c>
      <c r="CA14" s="485"/>
      <c r="CB14" s="485"/>
      <c r="CC14" s="123" t="s">
        <v>282</v>
      </c>
      <c r="CD14" s="486" t="str">
        <f>IF('Mapa de Riesgos y Oportunidades'!$C$33="Oportunidad","NO APLICA",'Mapa de Riesgos y Oportunidades'!M112)</f>
        <v>Verificacion de requisitos Habilitantes</v>
      </c>
      <c r="CE14" s="486"/>
      <c r="CF14" s="486"/>
      <c r="CG14" s="87" t="s">
        <v>282</v>
      </c>
      <c r="CH14" s="485" t="str">
        <f>IF('Mapa de Riesgos y Oportunidades'!$C$33="Oportunidad","NO APLICA",'Mapa de Riesgos y Oportunidades'!M117)</f>
        <v>Revisiones periodicas de los procesos</v>
      </c>
      <c r="CI14" s="485"/>
      <c r="CJ14" s="485"/>
      <c r="CK14" s="123" t="s">
        <v>282</v>
      </c>
      <c r="CL14" s="486" t="str">
        <f>IF('Mapa de Riesgos y Oportunidades'!$C$33="Oportunidad","NO APLICA",'Mapa de Riesgos y Oportunidades'!M122)</f>
        <v xml:space="preserve">Entrega de información a través de solicitudes formales </v>
      </c>
      <c r="CM14" s="486"/>
      <c r="CN14" s="486"/>
      <c r="CO14" s="87" t="s">
        <v>282</v>
      </c>
      <c r="CP14" s="485" t="str">
        <f>IF('Mapa de Riesgos y Oportunidades'!$C$33="Oportunidad","NO APLICA",'Mapa de Riesgos y Oportunidades'!M127)</f>
        <v>Mantener al día el registro  manual de los libros  de certificados y diplomas que se entregan al final de cada curso de inglés.</v>
      </c>
      <c r="CQ14" s="485"/>
      <c r="CR14" s="485"/>
      <c r="CS14" s="123" t="s">
        <v>282</v>
      </c>
      <c r="CT14" s="486">
        <f>IF('Mapa de Riesgos y Oportunidades'!$C$33="Oportunidad","NO APLICA",'Mapa de Riesgos y Oportunidades'!M132)</f>
        <v>0</v>
      </c>
      <c r="CU14" s="486"/>
      <c r="CV14" s="486"/>
      <c r="CW14" s="87" t="s">
        <v>282</v>
      </c>
      <c r="CX14" s="485">
        <f>IF('Mapa de Riesgos y Oportunidades'!$C$33="Oportunidad","NO APLICA",'Mapa de Riesgos y Oportunidades'!M137)</f>
        <v>0</v>
      </c>
      <c r="CY14" s="485"/>
      <c r="CZ14" s="485"/>
      <c r="DA14" s="123" t="s">
        <v>282</v>
      </c>
      <c r="DB14" s="486" t="str">
        <f>IF('Mapa de Riesgos y Oportunidades'!$C$33="Oportunidad","NO APLICA",'Mapa de Riesgos y Oportunidades'!M142)</f>
        <v>Registro de los resultados del inventario</v>
      </c>
      <c r="DC14" s="486"/>
      <c r="DD14" s="486"/>
      <c r="DE14" s="87" t="s">
        <v>282</v>
      </c>
      <c r="DF14" s="485" t="str">
        <f>IF('Mapa de Riesgos y Oportunidades'!$C$33="Oportunidad","NO APLICA",'Mapa de Riesgos y Oportunidades'!M147)</f>
        <v>Monitorear y hacer seguimiento de la información.</v>
      </c>
      <c r="DG14" s="485"/>
      <c r="DH14" s="485"/>
      <c r="DI14" s="123" t="s">
        <v>282</v>
      </c>
      <c r="DJ14" s="486">
        <f>IF('Mapa de Riesgos y Oportunidades'!$C$33="Oportunidad","NO APLICA",'Mapa de Riesgos y Oportunidades'!M152)</f>
        <v>0</v>
      </c>
      <c r="DK14" s="486"/>
      <c r="DL14" s="486"/>
      <c r="DM14" s="87" t="s">
        <v>282</v>
      </c>
      <c r="DN14" s="485" t="str">
        <f>IF('Mapa de Riesgos y Oportunidades'!$C$33="Oportunidad","NO APLICA",'Mapa de Riesgos y Oportunidades'!M157)</f>
        <v>Publicación de procesos contractuales en SECOP</v>
      </c>
      <c r="DO14" s="485"/>
      <c r="DP14" s="485"/>
      <c r="DQ14" s="123" t="s">
        <v>282</v>
      </c>
      <c r="DR14" s="486" t="str">
        <f>IF('Mapa de Riesgos y Oportunidades'!$C$33="Oportunidad","NO APLICA",'Mapa de Riesgos y Oportunidades'!M162)</f>
        <v>Actualización de Normograma del Proceso</v>
      </c>
      <c r="DS14" s="486"/>
      <c r="DT14" s="486"/>
      <c r="DU14" s="87" t="s">
        <v>282</v>
      </c>
      <c r="DV14" s="485" t="str">
        <f>IF('Mapa de Riesgos y Oportunidades'!$C$33="Oportunidad","NO APLICA",'Mapa de Riesgos y Oportunidades'!M167)</f>
        <v>Seguimiento y control sobre la ejecución de proyectos</v>
      </c>
      <c r="DW14" s="485"/>
      <c r="DX14" s="485"/>
      <c r="DY14" s="123" t="s">
        <v>282</v>
      </c>
      <c r="DZ14" s="486" t="str">
        <f>IF('Mapa de Riesgos y Oportunidades'!$C$33="Oportunidad","NO APLICA",'Mapa de Riesgos y Oportunidades'!M172)</f>
        <v>Reiterar la importancia del cumplimiento de los principios que debe cumplir un auditor interno de calidad</v>
      </c>
      <c r="EA14" s="486"/>
      <c r="EB14" s="486"/>
      <c r="EC14" s="87" t="s">
        <v>282</v>
      </c>
      <c r="ED14" s="485" t="str">
        <f>IF('Mapa de Riesgos y Oportunidades'!$C$33="Oportunidad","NO APLICA",'Mapa de Riesgos y Oportunidades'!M177)</f>
        <v xml:space="preserve">Revision de informes de autoevalucion de acuerdo a las guias y plantillas institucionales vigentes. </v>
      </c>
      <c r="EE14" s="485"/>
      <c r="EF14" s="485"/>
      <c r="EG14" s="123" t="s">
        <v>282</v>
      </c>
      <c r="EH14" s="486">
        <f>IF('Mapa de Riesgos y Oportunidades'!$C$33="Oportunidad","NO APLICA",'Mapa de Riesgos y Oportunidades'!M182)</f>
        <v>0</v>
      </c>
      <c r="EI14" s="486"/>
      <c r="EJ14" s="486"/>
      <c r="EK14" s="87" t="s">
        <v>282</v>
      </c>
      <c r="EL14" s="485" t="str">
        <f>IF('Mapa de Riesgos y Oportunidades'!$C$33="Oportunidad","NO APLICA",'Mapa de Riesgos y Oportunidades'!M187)</f>
        <v>Generación y publicación del listado de admitidos y no admitidos en la página web institucional según el orden de resultados obtenidos del cálculo automático.</v>
      </c>
      <c r="EM14" s="485"/>
      <c r="EN14" s="485"/>
      <c r="EO14" s="123" t="s">
        <v>282</v>
      </c>
      <c r="EP14" s="486" t="str">
        <f>IF('Mapa de Riesgos y Oportunidades'!$C$33="Oportunidad","NO APLICA",'Mapa de Riesgos y Oportunidades'!M192)</f>
        <v>Registro interno de las acciones realizadas en la plataforma académica Academusoft por cada usuario adscrito al Centro de Admisiones</v>
      </c>
      <c r="EQ14" s="486"/>
      <c r="ER14" s="486"/>
      <c r="ES14" s="87" t="s">
        <v>282</v>
      </c>
      <c r="ET14" s="485">
        <f>IF('Mapa de Riesgos y Oportunidades'!$C$33="Oportunidad","NO APLICA",'Mapa de Riesgos y Oportunidades'!M197)</f>
        <v>0</v>
      </c>
      <c r="EU14" s="485"/>
      <c r="EV14" s="485"/>
      <c r="EW14" s="123" t="s">
        <v>282</v>
      </c>
      <c r="EX14" s="486">
        <f>IF('Mapa de Riesgos y Oportunidades'!$C$33="Oportunidad","NO APLICA",'Mapa de Riesgos y Oportunidades'!M202)</f>
        <v>0</v>
      </c>
      <c r="EY14" s="486"/>
      <c r="EZ14" s="486"/>
      <c r="FA14" s="87" t="s">
        <v>282</v>
      </c>
      <c r="FB14" s="485" t="str">
        <f>IF('Mapa de Riesgos y Oportunidades'!$C$33="Oportunidad","NO APLICA",'Mapa de Riesgos y Oportunidades'!M207)</f>
        <v>Controlar el uso de la imagen institucional para la publicación de la información a través de la implementación de solicitudes para autorizaciones</v>
      </c>
      <c r="FC14" s="485"/>
      <c r="FD14" s="485"/>
      <c r="FE14" s="123" t="s">
        <v>282</v>
      </c>
      <c r="FF14" s="486" t="str">
        <f>IF('Mapa de Riesgos y Oportunidades'!$C$33="Oportunidad","NO APLICA",'Mapa de Riesgos y Oportunidades'!M212)</f>
        <v>*Cumplir con las políticas de administración de
inventarios y bienes muebles e inmuebles de la Institución</v>
      </c>
      <c r="FG14" s="486"/>
      <c r="FH14" s="486"/>
      <c r="FI14" s="87" t="s">
        <v>282</v>
      </c>
      <c r="FJ14" s="485">
        <f>IF('Mapa de Riesgos y Oportunidades'!$C$33="Oportunidad","NO APLICA",'Mapa de Riesgos y Oportunidades'!M217)</f>
        <v>0</v>
      </c>
      <c r="FK14" s="485"/>
      <c r="FL14" s="485"/>
      <c r="FM14" s="123" t="s">
        <v>282</v>
      </c>
      <c r="FN14" s="486">
        <f>IF('Mapa de Riesgos y Oportunidades'!$C$33="Oportunidad","NO APLICA",'Mapa de Riesgos y Oportunidades'!M222)</f>
        <v>0</v>
      </c>
      <c r="FO14" s="486"/>
      <c r="FP14" s="486"/>
      <c r="FQ14" s="87" t="s">
        <v>282</v>
      </c>
      <c r="FR14" s="485" t="str">
        <f>IF('Mapa de Riesgos y Oportunidades'!$C$33="Oportunidad","NO APLICA",'Mapa de Riesgos y Oportunidades'!M227)</f>
        <v>Aumentar la satifacción e interés de los usuarios de redes sociales através de la interacción con estos</v>
      </c>
      <c r="FS14" s="485"/>
      <c r="FT14" s="485"/>
      <c r="FU14" s="123" t="s">
        <v>282</v>
      </c>
      <c r="FV14" s="486" t="str">
        <f>IF('Mapa de Riesgos y Oportunidades'!$C$33="Oportunidad","NO APLICA",'Mapa de Riesgos y Oportunidades'!M232)</f>
        <v>Capacitación al talento humano</v>
      </c>
      <c r="FW14" s="486"/>
      <c r="FX14" s="486"/>
      <c r="FY14" s="87" t="s">
        <v>282</v>
      </c>
      <c r="FZ14" s="485" t="str">
        <f>IF('Mapa de Riesgos y Oportunidades'!$C$33="Oportunidad","NO APLICA",'Mapa de Riesgos y Oportunidades'!M237)</f>
        <v>Gestionar la participación en charlas virtuales de los procesos y/o dependencias  respectivas</v>
      </c>
      <c r="GA14" s="485"/>
      <c r="GB14" s="485"/>
      <c r="GC14" s="123" t="s">
        <v>282</v>
      </c>
      <c r="GD14" s="486" t="str">
        <f>IF('Mapa de Riesgos y Oportunidades'!$C$33="Oportunidad","NO APLICA",'Mapa de Riesgos y Oportunidades'!M242)</f>
        <v>Estructurar las condiciones de calidad del programa con apoyo de asesoría y acompañamiento (lineamientos, perfiles, currículo, evidencias).</v>
      </c>
      <c r="GE14" s="486"/>
      <c r="GF14" s="486"/>
      <c r="GG14" s="87" t="s">
        <v>282</v>
      </c>
      <c r="GH14" s="485" t="str">
        <f>IF('Mapa de Riesgos y Oportunidades'!$C$33="Oportunidad","NO APLICA",'Mapa de Riesgos y Oportunidades'!M247)</f>
        <v>Gestión de convenios (marco y específicos).</v>
      </c>
      <c r="GI14" s="485"/>
      <c r="GJ14" s="485"/>
      <c r="GK14" s="87" t="s">
        <v>282</v>
      </c>
      <c r="GL14" s="485">
        <f>IF('Mapa de Riesgos y Oportunidades'!$C$33="Oportunidad","NO APLICA",'Mapa de Riesgos y Oportunidades'!M252)</f>
        <v>0</v>
      </c>
      <c r="GM14" s="485"/>
      <c r="GN14" s="485"/>
      <c r="GO14" s="87" t="s">
        <v>282</v>
      </c>
      <c r="GP14" s="485">
        <f>IF('Mapa de Riesgos y Oportunidades'!$C$33="Oportunidad","NO APLICA",'Mapa de Riesgos y Oportunidades'!M257)</f>
        <v>0</v>
      </c>
      <c r="GQ14" s="485"/>
      <c r="GR14" s="485"/>
      <c r="GS14" s="87" t="s">
        <v>282</v>
      </c>
      <c r="GT14" s="485">
        <f>IF('Mapa de Riesgos y Oportunidades'!$C$33="Oportunidad","NO APLICA",'Mapa de Riesgos y Oportunidades'!M262)</f>
        <v>0</v>
      </c>
      <c r="GU14" s="485"/>
      <c r="GV14" s="485"/>
      <c r="GW14" s="87" t="s">
        <v>282</v>
      </c>
      <c r="GX14" s="485">
        <f>IF('Mapa de Riesgos y Oportunidades'!$C$33="Oportunidad","NO APLICA",'Mapa de Riesgos y Oportunidades'!Q262)</f>
        <v>0</v>
      </c>
      <c r="GY14" s="485"/>
      <c r="GZ14" s="485"/>
      <c r="HA14" s="87" t="s">
        <v>282</v>
      </c>
      <c r="HB14" s="485">
        <f>IF('Mapa de Riesgos y Oportunidades'!$C$33="Oportunidad","NO APLICA",'Mapa de Riesgos y Oportunidades'!U262)</f>
        <v>0</v>
      </c>
      <c r="HC14" s="485"/>
      <c r="HD14" s="485"/>
      <c r="HE14" s="87" t="s">
        <v>282</v>
      </c>
      <c r="HF14" s="485">
        <f>IF('Mapa de Riesgos y Oportunidades'!$C$33="Oportunidad","NO APLICA",'Mapa de Riesgos y Oportunidades'!Y262)</f>
        <v>0</v>
      </c>
      <c r="HG14" s="485"/>
      <c r="HH14" s="485"/>
      <c r="HI14" s="87" t="s">
        <v>282</v>
      </c>
      <c r="HJ14" s="485">
        <f>IF('Mapa de Riesgos y Oportunidades'!$C$33="Oportunidad","NO APLICA",'Mapa de Riesgos y Oportunidades'!AC262)</f>
        <v>0</v>
      </c>
      <c r="HK14" s="485"/>
      <c r="HL14" s="485"/>
      <c r="HM14" s="87" t="s">
        <v>282</v>
      </c>
      <c r="HN14" s="485">
        <f>IF('Mapa de Riesgos y Oportunidades'!$C$33="Oportunidad","NO APLICA",'Mapa de Riesgos y Oportunidades'!AG262)</f>
        <v>0</v>
      </c>
      <c r="HO14" s="485"/>
      <c r="HP14" s="485"/>
      <c r="HQ14" s="87" t="s">
        <v>282</v>
      </c>
      <c r="HR14" s="485">
        <f>IF('Mapa de Riesgos y Oportunidades'!$C$33="Oportunidad","NO APLICA",'Mapa de Riesgos y Oportunidades'!AK262)</f>
        <v>0</v>
      </c>
      <c r="HS14" s="485"/>
      <c r="HT14" s="485"/>
    </row>
    <row r="15" spans="1:229" ht="34.5" customHeight="1" x14ac:dyDescent="0.25">
      <c r="A15" s="54" t="s">
        <v>228</v>
      </c>
      <c r="B15" s="45"/>
      <c r="C15" s="45">
        <f>IF(B15="x",15,0)+IF(B16="x",5,0)+IF(B17="x",15,0)+IF(B18="x",10,0)+IF(B19="x",15,0)+IF(B20="x",10,0)+IF(B21="x",30,0)</f>
        <v>25</v>
      </c>
      <c r="D15" s="479">
        <f>IF(C15&lt;=50,0,IF(C15&lt;=75,1,IF(C15&lt;=100,2,"Error")))</f>
        <v>0</v>
      </c>
      <c r="E15" s="54" t="s">
        <v>228</v>
      </c>
      <c r="F15" s="115" t="s">
        <v>395</v>
      </c>
      <c r="G15" s="45">
        <f>IF(F15="x",15,0)+IF(F16="x",5,0)+IF(F17="x",15,0)+IF(F18="x",10,0)+IF(F19="x",15,0)+IF(F20="x",10,0)+IF(F21="x",30,0)</f>
        <v>45</v>
      </c>
      <c r="H15" s="479">
        <f>IF(G15&lt;=50,0,IF(G15&lt;=75,1,IF(G15&lt;=100,2,"Error")))</f>
        <v>0</v>
      </c>
      <c r="I15" s="54" t="s">
        <v>228</v>
      </c>
      <c r="J15" s="207"/>
      <c r="K15" s="45">
        <f>IF(J15="x",15,0)+IF(J16="x",5,0)+IF(J17="x",15,0)+IF(J18="x",10,0)+IF(J19="x",15,0)+IF(J20="x",10,0)+IF(J21="x",30,0)</f>
        <v>0</v>
      </c>
      <c r="L15" s="479">
        <f>IF(K15&lt;=50,0,IF(K15&lt;=75,1,IF(K15&lt;=100,2,"Error")))</f>
        <v>0</v>
      </c>
      <c r="M15" s="54" t="s">
        <v>228</v>
      </c>
      <c r="N15" s="45"/>
      <c r="O15" s="45">
        <f>IF(N15="x",15,0)+IF(N16="x",5,0)+IF(N17="x",15,0)+IF(N18="x",10,0)+IF(N19="x",15,0)+IF(N20="x",10,0)+IF(N21="x",30,0)</f>
        <v>0</v>
      </c>
      <c r="P15" s="479">
        <f>IF(O15&lt;=50,0,IF(O15&lt;=75,1,IF(O15&lt;=100,2,"Error")))</f>
        <v>0</v>
      </c>
      <c r="Q15" s="54" t="s">
        <v>228</v>
      </c>
      <c r="R15" s="135" t="s">
        <v>395</v>
      </c>
      <c r="S15" s="45">
        <f>IF(R15="x",15,0)+IF(R16="x",5,0)+IF(R17="x",15,0)+IF(R18="x",10,0)+IF(R19="x",15,0)+IF(R20="x",10,0)+IF(R21="x",30,0)</f>
        <v>85</v>
      </c>
      <c r="T15" s="479">
        <f>IF(S15&lt;=50,0,IF(S15&lt;=75,1,IF(S15&lt;=100,2,"Error")))</f>
        <v>2</v>
      </c>
      <c r="U15" s="54" t="s">
        <v>228</v>
      </c>
      <c r="V15" s="45"/>
      <c r="W15" s="45">
        <f>IF(V15="x",15,0)+IF(V16="x",5,0)+IF(V17="x",15,0)+IF(V18="x",10,0)+IF(V19="x",15,0)+IF(V20="x",10,0)+IF(V21="x",30,0)</f>
        <v>0</v>
      </c>
      <c r="X15" s="479">
        <f>IF(W15&lt;=50,0,IF(W15&lt;=75,1,IF(W15&lt;=100,2,"Error")))</f>
        <v>0</v>
      </c>
      <c r="Y15" s="54" t="s">
        <v>228</v>
      </c>
      <c r="Z15" s="45"/>
      <c r="AA15" s="45">
        <f>IF(Z15="x",15,0)+IF(Z16="x",5,0)+IF(Z17="x",15,0)+IF(Z18="x",10,0)+IF(Z19="x",15,0)+IF(Z20="x",10,0)+IF(Z21="x",30,0)</f>
        <v>25</v>
      </c>
      <c r="AB15" s="479">
        <f>IF(AA15&lt;=50,0,IF(AA15&lt;=75,1,IF(AA15&lt;=100,2,"Error")))</f>
        <v>0</v>
      </c>
      <c r="AC15" s="54" t="s">
        <v>228</v>
      </c>
      <c r="AD15" s="45"/>
      <c r="AE15" s="45">
        <f>IF(AD15="x",15,0)+IF(AD16="x",5,0)+IF(AD17="x",15,0)+IF(AD18="x",10,0)+IF(AD19="x",15,0)+IF(AD20="x",10,0)+IF(AD21="x",30,0)</f>
        <v>70</v>
      </c>
      <c r="AF15" s="479">
        <f>IF(AE15&lt;=50,0,IF(AE15&lt;=75,1,IF(AE15&lt;=100,2,"Error")))</f>
        <v>1</v>
      </c>
      <c r="AG15" s="54" t="s">
        <v>228</v>
      </c>
      <c r="AH15" s="45"/>
      <c r="AI15" s="45">
        <f>IF(AH15="x",15,0)+IF(AH16="x",5,0)+IF(AH17="x",15,0)+IF(AH18="x",10,0)+IF(AH19="x",15,0)+IF(AH20="x",10,0)+IF(AH21="x",30,0)</f>
        <v>0</v>
      </c>
      <c r="AJ15" s="479">
        <f>IF(AI15&lt;=50,0,IF(AI15&lt;=75,1,IF(AI15&lt;=100,2,"Error")))</f>
        <v>0</v>
      </c>
      <c r="AK15" s="54" t="s">
        <v>228</v>
      </c>
      <c r="AL15" s="45"/>
      <c r="AM15" s="45">
        <f>IF(AL15="x",15,0)+IF(AL16="x",5,0)+IF(AL17="x",15,0)+IF(AL18="x",10,0)+IF(AL19="x",15,0)+IF(AL20="x",10,0)+IF(AL21="x",30,0)</f>
        <v>0</v>
      </c>
      <c r="AN15" s="479">
        <f>IF(AM15&lt;=50,0,IF(AM15&lt;=75,1,IF(AM15&lt;=100,2,"Error")))</f>
        <v>0</v>
      </c>
      <c r="AO15" s="54" t="s">
        <v>228</v>
      </c>
      <c r="AP15" s="45" t="s">
        <v>395</v>
      </c>
      <c r="AQ15" s="45">
        <f>IF(AP15="x",15,0)+IF(AP16="x",5,0)+IF(AP17="x",15,0)+IF(AP18="x",10,0)+IF(AP19="x",15,0)+IF(AP20="x",10,0)+IF(AP21="x",30,0)</f>
        <v>85</v>
      </c>
      <c r="AR15" s="479">
        <f>IF(AQ15&lt;=50,0,IF(AQ15&lt;=75,1,IF(AQ15&lt;=100,2,"Error")))</f>
        <v>2</v>
      </c>
      <c r="AS15" s="54" t="s">
        <v>228</v>
      </c>
      <c r="AT15" s="45"/>
      <c r="AU15" s="45">
        <f>IF(AT15="x",15,0)+IF(AT16="x",5,0)+IF(AT17="x",15,0)+IF(AT18="x",10,0)+IF(AT19="x",15,0)+IF(AT20="x",10,0)+IF(AT21="x",30,0)</f>
        <v>0</v>
      </c>
      <c r="AV15" s="479">
        <f>IF(AU15&lt;=50,0,IF(AU15&lt;=75,1,IF(AU15&lt;=100,2,"Error")))</f>
        <v>0</v>
      </c>
      <c r="AW15" s="54" t="s">
        <v>228</v>
      </c>
      <c r="AX15" s="45"/>
      <c r="AY15" s="45">
        <f>IF(AX15="x",15,0)+IF(AX16="x",5,0)+IF(AX17="x",15,0)+IF(AX18="x",10,0)+IF(AX19="x",15,0)+IF(AX20="x",10,0)+IF(AX21="x",30,0)</f>
        <v>0</v>
      </c>
      <c r="AZ15" s="479">
        <f>IF(AY15&lt;=50,0,IF(AY15&lt;=75,1,IF(AY15&lt;=100,2,"Error")))</f>
        <v>0</v>
      </c>
      <c r="BA15" s="54" t="s">
        <v>228</v>
      </c>
      <c r="BB15" s="45" t="s">
        <v>395</v>
      </c>
      <c r="BC15" s="45">
        <f>IF(BB15="x",15,0)+IF(BB16="x",5,0)+IF(BB17="x",15,0)+IF(BB18="x",10,0)+IF(BB19="x",15,0)+IF(BB20="x",10,0)+IF(BB21="x",30,0)</f>
        <v>85</v>
      </c>
      <c r="BD15" s="479">
        <f>IF(BC15&lt;=50,0,IF(BC15&lt;=75,1,IF(BC15&lt;=100,2,"Error")))</f>
        <v>2</v>
      </c>
      <c r="BE15" s="54" t="s">
        <v>228</v>
      </c>
      <c r="BF15" s="45"/>
      <c r="BG15" s="45">
        <f>IF(BF15="x",15,0)+IF(BF16="x",5,0)+IF(BF17="x",15,0)+IF(BF18="x",10,0)+IF(BF19="x",15,0)+IF(BF20="x",10,0)+IF(BF21="x",30,0)</f>
        <v>0</v>
      </c>
      <c r="BH15" s="479">
        <f>IF(BG15&lt;=50,0,IF(BG15&lt;=75,1,IF(BG15&lt;=100,2,"Error")))</f>
        <v>0</v>
      </c>
      <c r="BI15" s="54" t="s">
        <v>228</v>
      </c>
      <c r="BJ15" s="45" t="s">
        <v>470</v>
      </c>
      <c r="BK15" s="45">
        <f>IF(BJ15="x",15,0)+IF(BJ16="x",5,0)+IF(BJ17="x",15,0)+IF(BJ18="x",10,0)+IF(BJ19="x",15,0)+IF(BJ20="x",10,0)+IF(BJ21="x",30,0)</f>
        <v>85</v>
      </c>
      <c r="BL15" s="479">
        <f>IF(BK15&lt;=50,0,IF(BK15&lt;=75,1,IF(BK15&lt;=100,2,"Error")))</f>
        <v>2</v>
      </c>
      <c r="BM15" s="54" t="s">
        <v>228</v>
      </c>
      <c r="BN15" s="45"/>
      <c r="BO15" s="45">
        <f>IF(BN15="x",15,0)+IF(BN16="x",5,0)+IF(BN17="x",15,0)+IF(BN18="x",10,0)+IF(BN19="x",15,0)+IF(BN20="x",10,0)+IF(BN21="x",30,0)</f>
        <v>0</v>
      </c>
      <c r="BP15" s="479">
        <f>IF(BO15&lt;=50,0,IF(BO15&lt;=75,1,IF(BO15&lt;=100,2,"Error")))</f>
        <v>0</v>
      </c>
      <c r="BQ15" s="54" t="s">
        <v>228</v>
      </c>
      <c r="BR15" s="45"/>
      <c r="BS15" s="45">
        <f>IF(BR15="x",15,0)+IF(BR16="x",5,0)+IF(BR17="x",15,0)+IF(BR18="x",10,0)+IF(BR19="x",15,0)+IF(BR20="x",10,0)+IF(BR21="x",30,0)</f>
        <v>0</v>
      </c>
      <c r="BT15" s="479">
        <f>IF(BS15&lt;=50,0,IF(BS15&lt;=75,1,IF(BS15&lt;=100,2,"Error")))</f>
        <v>0</v>
      </c>
      <c r="BU15" s="54" t="s">
        <v>228</v>
      </c>
      <c r="BV15" s="249"/>
      <c r="BW15" s="45">
        <f>IF(BV15="x",15,0)+IF(BV16="x",5,0)+IF(BV17="x",15,0)+IF(BV18="x",10,0)+IF(BV19="x",15,0)+IF(BV20="x",10,0)+IF(BV21="x",30,0)</f>
        <v>0</v>
      </c>
      <c r="BX15" s="479">
        <f>IF(BW15&lt;=50,0,IF(BW15&lt;=75,1,IF(BW15&lt;=100,2,"Error")))</f>
        <v>0</v>
      </c>
      <c r="BY15" s="54" t="s">
        <v>228</v>
      </c>
      <c r="BZ15" s="45"/>
      <c r="CA15" s="45">
        <f>IF(BZ15="x",15,0)+IF(BZ16="x",5,0)+IF(BZ17="x",15,0)+IF(BZ18="x",10,0)+IF(BZ19="x",15,0)+IF(BZ20="x",10,0)+IF(BZ21="x",30,0)</f>
        <v>0</v>
      </c>
      <c r="CB15" s="479">
        <f>IF(CA15&lt;=50,0,IF(CA15&lt;=75,1,IF(CA15&lt;=100,2,"Error")))</f>
        <v>0</v>
      </c>
      <c r="CC15" s="54" t="s">
        <v>228</v>
      </c>
      <c r="CD15" s="45"/>
      <c r="CE15" s="45">
        <f>IF(CD15="x",15,0)+IF(CD16="x",5,0)+IF(CD17="x",15,0)+IF(CD18="x",10,0)+IF(CD19="x",15,0)+IF(CD20="x",10,0)+IF(CD21="x",30,0)</f>
        <v>0</v>
      </c>
      <c r="CF15" s="479">
        <f>IF(CE15&lt;=50,0,IF(CE15&lt;=75,1,IF(CE15&lt;=100,2,"Error")))</f>
        <v>0</v>
      </c>
      <c r="CG15" s="54" t="s">
        <v>228</v>
      </c>
      <c r="CH15" s="168" t="s">
        <v>395</v>
      </c>
      <c r="CI15" s="45">
        <f>IF(CH15="x",15,0)+IF(CH16="x",5,0)+IF(CH17="x",15,0)+IF(CH18="x",10,0)+IF(CH19="x",15,0)+IF(CH20="x",10,0)+IF(CH21="x",30,0)</f>
        <v>85</v>
      </c>
      <c r="CJ15" s="479">
        <f>IF(CI15&lt;=50,0,IF(CI15&lt;=75,1,IF(CI15&lt;=100,2,"Error")))</f>
        <v>2</v>
      </c>
      <c r="CK15" s="54" t="s">
        <v>228</v>
      </c>
      <c r="CL15" s="45"/>
      <c r="CM15" s="45">
        <f>IF(CL15="x",15,0)+IF(CL16="x",5,0)+IF(CL17="x",15,0)+IF(CL18="x",10,0)+IF(CL19="x",15,0)+IF(CL20="x",10,0)+IF(CL21="x",30,0)</f>
        <v>0</v>
      </c>
      <c r="CN15" s="479">
        <f>IF(CM15&lt;=50,0,IF(CM15&lt;=75,1,IF(CM15&lt;=100,2,"Error")))</f>
        <v>0</v>
      </c>
      <c r="CO15" s="54" t="s">
        <v>228</v>
      </c>
      <c r="CP15" s="128"/>
      <c r="CQ15" s="45">
        <f>IF(CP15="x",15,0)+IF(CP16="x",5,0)+IF(CP17="x",15,0)+IF(CP18="x",10,0)+IF(CP19="x",15,0)+IF(CP20="x",10,0)+IF(CP21="x",30,0)</f>
        <v>70</v>
      </c>
      <c r="CR15" s="479">
        <f>IF(CQ15&lt;=50,0,IF(CQ15&lt;=75,1,IF(CQ15&lt;=100,2,"Error")))</f>
        <v>1</v>
      </c>
      <c r="CS15" s="54" t="s">
        <v>228</v>
      </c>
      <c r="CT15" s="45"/>
      <c r="CU15" s="45">
        <f>IF(CT15="x",15,0)+IF(CT16="x",5,0)+IF(CT17="x",15,0)+IF(CT18="x",10,0)+IF(CT19="x",15,0)+IF(CT20="x",10,0)+IF(CT21="x",30,0)</f>
        <v>0</v>
      </c>
      <c r="CV15" s="479">
        <f>IF(CU15&lt;=50,0,IF(CU15&lt;=75,1,IF(CU15&lt;=100,2,"Error")))</f>
        <v>0</v>
      </c>
      <c r="CW15" s="54" t="s">
        <v>228</v>
      </c>
      <c r="CX15" s="45"/>
      <c r="CY15" s="45">
        <f>IF(CX15="x",15,0)+IF(CX16="x",5,0)+IF(CX17="x",15,0)+IF(CX18="x",10,0)+IF(CX19="x",15,0)+IF(CX20="x",10,0)+IF(CX21="x",30,0)</f>
        <v>0</v>
      </c>
      <c r="CZ15" s="479">
        <f>IF(CY15&lt;=50,0,IF(CY15&lt;=75,1,IF(CY15&lt;=100,2,"Error")))</f>
        <v>0</v>
      </c>
      <c r="DA15" s="54" t="s">
        <v>228</v>
      </c>
      <c r="DB15" s="128" t="s">
        <v>395</v>
      </c>
      <c r="DC15" s="45">
        <f>IF(DB15="x",15,0)+IF(DB16="x",5,0)+IF(DB17="x",15,0)+IF(DB18="x",10,0)+IF(DB19="x",15,0)+IF(DB20="x",10,0)+IF(DB21="x",30,0)</f>
        <v>85</v>
      </c>
      <c r="DD15" s="479">
        <f>IF(DC15&lt;=50,0,IF(DC15&lt;=75,1,IF(DC15&lt;=100,2,"Error")))</f>
        <v>2</v>
      </c>
      <c r="DE15" s="54" t="s">
        <v>228</v>
      </c>
      <c r="DF15" s="135"/>
      <c r="DG15" s="45">
        <f>IF(DF15="x",15,0)+IF(DF16="x",5,0)+IF(DF17="x",15,0)+IF(DF18="x",10,0)+IF(DF19="x",15,0)+IF(DF20="x",10,0)+IF(DF21="x",30,0)</f>
        <v>0</v>
      </c>
      <c r="DH15" s="479">
        <f>IF(DG15&lt;=50,0,IF(DG15&lt;=75,1,IF(DG15&lt;=100,2,"Error")))</f>
        <v>0</v>
      </c>
      <c r="DI15" s="54" t="s">
        <v>228</v>
      </c>
      <c r="DJ15" s="45"/>
      <c r="DK15" s="45">
        <f>IF(DJ15="x",15,0)+IF(DJ16="x",5,0)+IF(DJ17="x",15,0)+IF(DJ18="x",10,0)+IF(DJ19="x",15,0)+IF(DJ20="x",10,0)+IF(DJ21="x",30,0)</f>
        <v>0</v>
      </c>
      <c r="DL15" s="479">
        <f>IF(DK15&lt;=50,0,IF(DK15&lt;=75,1,IF(DK15&lt;=100,2,"Error")))</f>
        <v>0</v>
      </c>
      <c r="DM15" s="54" t="s">
        <v>228</v>
      </c>
      <c r="DN15" s="45" t="s">
        <v>395</v>
      </c>
      <c r="DO15" s="45">
        <f>IF(DN15="x",15,0)+IF(DN16="x",5,0)+IF(DN17="x",15,0)+IF(DN18="x",10,0)+IF(DN19="x",15,0)+IF(DN20="x",10,0)+IF(DN21="x",30,0)</f>
        <v>85</v>
      </c>
      <c r="DP15" s="479">
        <f>IF(DO15&lt;=50,0,IF(DO15&lt;=75,1,IF(DO15&lt;=100,2,"Error")))</f>
        <v>2</v>
      </c>
      <c r="DQ15" s="54" t="s">
        <v>228</v>
      </c>
      <c r="DR15" s="45" t="s">
        <v>395</v>
      </c>
      <c r="DS15" s="45">
        <f>IF(DR15="x",15,0)+IF(DR16="x",5,0)+IF(DR17="x",15,0)+IF(DR18="x",10,0)+IF(DR19="x",15,0)+IF(DR20="x",10,0)+IF(DR21="x",30,0)</f>
        <v>85</v>
      </c>
      <c r="DT15" s="479">
        <f>IF(DS15&lt;=50,0,IF(DS15&lt;=75,1,IF(DS15&lt;=100,2,"Error")))</f>
        <v>2</v>
      </c>
      <c r="DU15" s="54" t="s">
        <v>228</v>
      </c>
      <c r="DV15" s="45" t="s">
        <v>395</v>
      </c>
      <c r="DW15" s="45">
        <f>IF(DV15="x",15,0)+IF(DV16="x",5,0)+IF(DV17="x",15,0)+IF(DV18="x",10,0)+IF(DV19="x",15,0)+IF(DV20="x",10,0)+IF(DV21="x",30,0)</f>
        <v>85</v>
      </c>
      <c r="DX15" s="479">
        <f>IF(DW15&lt;=50,0,IF(DW15&lt;=75,1,IF(DW15&lt;=100,2,"Error")))</f>
        <v>2</v>
      </c>
      <c r="DY15" s="54" t="s">
        <v>228</v>
      </c>
      <c r="DZ15" s="45"/>
      <c r="EA15" s="45">
        <f>IF(DZ15="x",15,0)+IF(DZ16="x",5,0)+IF(DZ17="x",15,0)+IF(DZ18="x",10,0)+IF(DZ19="x",15,0)+IF(DZ20="x",10,0)+IF(DZ21="x",30,0)</f>
        <v>15</v>
      </c>
      <c r="EB15" s="479">
        <f>IF(EA15&lt;=50,0,IF(EA15&lt;=75,1,IF(EA15&lt;=100,2,"Error")))</f>
        <v>0</v>
      </c>
      <c r="EC15" s="54" t="s">
        <v>228</v>
      </c>
      <c r="ED15" s="45"/>
      <c r="EE15" s="45">
        <f>IF(ED15="x",15,0)+IF(ED16="x",5,0)+IF(ED17="x",15,0)+IF(ED18="x",10,0)+IF(ED19="x",15,0)+IF(ED20="x",10,0)+IF(ED21="x",30,0)</f>
        <v>55</v>
      </c>
      <c r="EF15" s="479">
        <f>IF(EE15&lt;=50,0,IF(EE15&lt;=75,1,IF(EE15&lt;=100,2,"Error")))</f>
        <v>1</v>
      </c>
      <c r="EG15" s="54" t="s">
        <v>228</v>
      </c>
      <c r="EH15" s="207"/>
      <c r="EI15" s="45">
        <f>IF(EH15="x",15,0)+IF(EH16="x",5,0)+IF(EH17="x",15,0)+IF(EH18="x",10,0)+IF(EH19="x",15,0)+IF(EH20="x",10,0)+IF(EH21="x",30,0)</f>
        <v>0</v>
      </c>
      <c r="EJ15" s="479">
        <f>IF(EI15&lt;=50,0,IF(EI15&lt;=75,1,IF(EI15&lt;=100,2,"Error")))</f>
        <v>0</v>
      </c>
      <c r="EK15" s="54" t="s">
        <v>228</v>
      </c>
      <c r="EL15" s="45" t="s">
        <v>395</v>
      </c>
      <c r="EM15" s="45">
        <f>IF(EL15="x",15,0)+IF(EL16="x",5,0)+IF(EL17="x",15,0)+IF(EL18="x",10,0)+IF(EL19="x",15,0)+IF(EL20="x",10,0)+IF(EL21="x",30,0)</f>
        <v>85</v>
      </c>
      <c r="EN15" s="479">
        <f>IF(EM15&lt;=50,0,IF(EM15&lt;=75,1,IF(EM15&lt;=100,2,"Error")))</f>
        <v>2</v>
      </c>
      <c r="EO15" s="54" t="s">
        <v>228</v>
      </c>
      <c r="EP15" s="45"/>
      <c r="EQ15" s="45">
        <f>IF(EP15="x",15,0)+IF(EP16="x",5,0)+IF(EP17="x",15,0)+IF(EP18="x",10,0)+IF(EP19="x",15,0)+IF(EP20="x",10,0)+IF(EP21="x",30,0)</f>
        <v>60</v>
      </c>
      <c r="ER15" s="479">
        <f>IF(EQ15&lt;=50,0,IF(EQ15&lt;=75,1,IF(EQ15&lt;=100,2,"Error")))</f>
        <v>1</v>
      </c>
      <c r="ES15" s="54" t="s">
        <v>228</v>
      </c>
      <c r="ET15" s="45"/>
      <c r="EU15" s="45">
        <f>IF(ET15="x",15,0)+IF(ET16="x",5,0)+IF(ET17="x",15,0)+IF(ET18="x",10,0)+IF(ET19="x",15,0)+IF(ET20="x",10,0)+IF(ET21="x",30,0)</f>
        <v>0</v>
      </c>
      <c r="EV15" s="479">
        <f>IF(EU15&lt;=50,0,IF(EU15&lt;=75,1,IF(EU15&lt;=100,2,"Error")))</f>
        <v>0</v>
      </c>
      <c r="EW15" s="54" t="s">
        <v>228</v>
      </c>
      <c r="EX15" s="45"/>
      <c r="EY15" s="45">
        <f>IF(EX15="x",15,0)+IF(EX16="x",5,0)+IF(EX17="x",15,0)+IF(EX18="x",10,0)+IF(EX19="x",15,0)+IF(EX20="x",10,0)+IF(EX21="x",30,0)</f>
        <v>0</v>
      </c>
      <c r="EZ15" s="479">
        <f>IF(EY15&lt;=50,0,IF(EY15&lt;=75,1,IF(EY15&lt;=100,2,"Error")))</f>
        <v>0</v>
      </c>
      <c r="FA15" s="54" t="s">
        <v>228</v>
      </c>
      <c r="FB15" s="45" t="s">
        <v>395</v>
      </c>
      <c r="FC15" s="45">
        <f>IF(FB15="x",15,0)+IF(FB16="x",5,0)+IF(FB17="x",15,0)+IF(FB18="x",10,0)+IF(FB19="x",15,0)+IF(FB20="x",10,0)+IF(FB21="x",30,0)</f>
        <v>85</v>
      </c>
      <c r="FD15" s="479">
        <f>IF(FC15&lt;=50,0,IF(FC15&lt;=75,1,IF(FC15&lt;=100,2,"Error")))</f>
        <v>2</v>
      </c>
      <c r="FE15" s="54" t="s">
        <v>228</v>
      </c>
      <c r="FF15" s="268" t="s">
        <v>395</v>
      </c>
      <c r="FG15" s="45">
        <f>IF(FF15="x",15,0)+IF(FF16="x",5,0)+IF(FF17="x",15,0)+IF(FF18="x",10,0)+IF(FF19="x",15,0)+IF(FF20="x",10,0)+IF(FF21="x",30,0)</f>
        <v>85</v>
      </c>
      <c r="FH15" s="479">
        <f>IF(FG15&lt;=50,0,IF(FG15&lt;=75,1,IF(FG15&lt;=100,2,"Error")))</f>
        <v>2</v>
      </c>
      <c r="FI15" s="54" t="s">
        <v>228</v>
      </c>
      <c r="FJ15" s="45"/>
      <c r="FK15" s="45">
        <f>IF(FJ15="x",15,0)+IF(FJ16="x",5,0)+IF(FJ17="x",15,0)+IF(FJ18="x",10,0)+IF(FJ19="x",15,0)+IF(FJ20="x",10,0)+IF(FJ21="x",30,0)</f>
        <v>0</v>
      </c>
      <c r="FL15" s="479">
        <f>IF(FK15&lt;=50,0,IF(FK15&lt;=75,1,IF(FK15&lt;=100,2,"Error")))</f>
        <v>0</v>
      </c>
      <c r="FM15" s="54" t="s">
        <v>228</v>
      </c>
      <c r="FN15" s="45"/>
      <c r="FO15" s="45">
        <f>IF(FN15="x",15,0)+IF(FN16="x",5,0)+IF(FN17="x",15,0)+IF(FN18="x",10,0)+IF(FN19="x",15,0)+IF(FN20="x",10,0)+IF(FN21="x",30,0)</f>
        <v>0</v>
      </c>
      <c r="FP15" s="479">
        <f>IF(FO15&lt;=50,0,IF(FO15&lt;=75,1,IF(FO15&lt;=100,2,"Error")))</f>
        <v>0</v>
      </c>
      <c r="FQ15" s="54" t="s">
        <v>228</v>
      </c>
      <c r="FR15" s="45"/>
      <c r="FS15" s="45">
        <f>IF(FR15="x",15,0)+IF(FR16="x",5,0)+IF(FR17="x",15,0)+IF(FR18="x",10,0)+IF(FR19="x",15,0)+IF(FR20="x",10,0)+IF(FR21="x",30,0)</f>
        <v>0</v>
      </c>
      <c r="FT15" s="479">
        <f>IF(FS15&lt;=50,0,IF(FS15&lt;=75,1,IF(FS15&lt;=100,2,"Error")))</f>
        <v>0</v>
      </c>
      <c r="FU15" s="54" t="s">
        <v>228</v>
      </c>
      <c r="FV15" s="45"/>
      <c r="FW15" s="45">
        <f>IF(FV15="x",15,0)+IF(FV16="x",5,0)+IF(FV17="x",15,0)+IF(FV18="x",10,0)+IF(FV19="x",15,0)+IF(FV20="x",10,0)+IF(FV21="x",30,0)</f>
        <v>0</v>
      </c>
      <c r="FX15" s="479">
        <f>IF(FW15&lt;=50,0,IF(FW15&lt;=75,1,IF(FW15&lt;=100,2,"Error")))</f>
        <v>0</v>
      </c>
      <c r="FY15" s="54" t="s">
        <v>228</v>
      </c>
      <c r="FZ15" s="128"/>
      <c r="GA15" s="45">
        <f>IF(FZ15="x",15,0)+IF(FZ16="x",5,0)+IF(FZ17="x",15,0)+IF(FZ18="x",10,0)+IF(FZ19="x",15,0)+IF(FZ20="x",10,0)+IF(FZ21="x",30,0)</f>
        <v>0</v>
      </c>
      <c r="GB15" s="479">
        <f>IF(GA15&lt;=50,0,IF(GA15&lt;=75,1,IF(GA15&lt;=100,2,"Error")))</f>
        <v>0</v>
      </c>
      <c r="GC15" s="54" t="s">
        <v>228</v>
      </c>
      <c r="GD15" s="45"/>
      <c r="GE15" s="45">
        <f>IF(GD15="x",15,0)+IF(GD16="x",5,0)+IF(GD17="x",15,0)+IF(GD18="x",10,0)+IF(GD19="x",15,0)+IF(GD20="x",10,0)+IF(GD21="x",30,0)</f>
        <v>0</v>
      </c>
      <c r="GF15" s="479">
        <f>IF(GE15&lt;=50,0,IF(GE15&lt;=75,1,IF(GE15&lt;=100,2,"Error")))</f>
        <v>0</v>
      </c>
      <c r="GG15" s="54" t="s">
        <v>228</v>
      </c>
      <c r="GH15" s="45"/>
      <c r="GI15" s="45">
        <f>IF(GH15="x",15,0)+IF(GH16="x",5,0)+IF(GH17="x",15,0)+IF(GH18="x",10,0)+IF(GH19="x",15,0)+IF(GH20="x",10,0)+IF(GH21="x",30,0)</f>
        <v>0</v>
      </c>
      <c r="GJ15" s="479">
        <f>IF(GI15&lt;=50,0,IF(GI15&lt;=75,1,IF(GI15&lt;=100,2,"Error")))</f>
        <v>0</v>
      </c>
      <c r="GK15" s="54" t="s">
        <v>228</v>
      </c>
      <c r="GL15" s="128"/>
      <c r="GM15" s="45">
        <f>IF(GL15="x",15,0)+IF(GL16="x",5,0)+IF(GL17="x",15,0)+IF(GL18="x",10,0)+IF(GL19="x",15,0)+IF(GL20="x",10,0)+IF(GL21="x",30,0)</f>
        <v>0</v>
      </c>
      <c r="GN15" s="479">
        <f>IF(GM15&lt;=50,0,IF(GM15&lt;=75,1,IF(GM15&lt;=100,2,"Error")))</f>
        <v>0</v>
      </c>
      <c r="GO15" s="54" t="s">
        <v>228</v>
      </c>
      <c r="GP15" s="135"/>
      <c r="GQ15" s="45">
        <f>IF(GP15="x",15,0)+IF(GP16="x",5,0)+IF(GP17="x",15,0)+IF(GP18="x",10,0)+IF(GP19="x",15,0)+IF(GP20="x",10,0)+IF(GP21="x",30,0)</f>
        <v>30</v>
      </c>
      <c r="GR15" s="479">
        <f>IF(GQ15&lt;=50,0,IF(GQ15&lt;=75,1,IF(GQ15&lt;=100,2,"Error")))</f>
        <v>0</v>
      </c>
      <c r="GS15" s="54" t="s">
        <v>228</v>
      </c>
      <c r="GT15" s="135"/>
      <c r="GU15" s="45">
        <f>IF(GT15="x",15,0)+IF(GT16="x",5,0)+IF(GT17="x",15,0)+IF(GT18="x",10,0)+IF(GT19="x",15,0)+IF(GT20="x",10,0)+IF(GT21="x",30,0)</f>
        <v>0</v>
      </c>
      <c r="GV15" s="479">
        <f>IF(GU15&lt;=50,0,IF(GU15&lt;=75,1,IF(GU15&lt;=100,2,"Error")))</f>
        <v>0</v>
      </c>
      <c r="GW15" s="54" t="s">
        <v>228</v>
      </c>
      <c r="GX15" s="135"/>
      <c r="GY15" s="45">
        <f t="shared" ref="GY15" si="12">IF(GX15="x",15,0)+IF(GX16="x",5,0)+IF(GX17="x",15,0)+IF(GX18="x",10,0)+IF(GX19="x",15,0)+IF(GX20="x",10,0)+IF(GX21="x",30,0)</f>
        <v>0</v>
      </c>
      <c r="GZ15" s="479">
        <f t="shared" ref="GZ15" si="13">IF(GY15&lt;=50,0,IF(GY15&lt;=75,1,IF(GY15&lt;=100,2,"Error")))</f>
        <v>0</v>
      </c>
      <c r="HA15" s="54" t="s">
        <v>228</v>
      </c>
      <c r="HB15" s="135"/>
      <c r="HC15" s="45">
        <f t="shared" ref="HC15" si="14">IF(HB15="x",15,0)+IF(HB16="x",5,0)+IF(HB17="x",15,0)+IF(HB18="x",10,0)+IF(HB19="x",15,0)+IF(HB20="x",10,0)+IF(HB21="x",30,0)</f>
        <v>0</v>
      </c>
      <c r="HD15" s="479">
        <f t="shared" ref="HD15" si="15">IF(HC15&lt;=50,0,IF(HC15&lt;=75,1,IF(HC15&lt;=100,2,"Error")))</f>
        <v>0</v>
      </c>
      <c r="HE15" s="54" t="s">
        <v>228</v>
      </c>
      <c r="HF15" s="135"/>
      <c r="HG15" s="45">
        <f t="shared" ref="HG15" si="16">IF(HF15="x",15,0)+IF(HF16="x",5,0)+IF(HF17="x",15,0)+IF(HF18="x",10,0)+IF(HF19="x",15,0)+IF(HF20="x",10,0)+IF(HF21="x",30,0)</f>
        <v>0</v>
      </c>
      <c r="HH15" s="479">
        <f t="shared" ref="HH15" si="17">IF(HG15&lt;=50,0,IF(HG15&lt;=75,1,IF(HG15&lt;=100,2,"Error")))</f>
        <v>0</v>
      </c>
      <c r="HI15" s="54" t="s">
        <v>228</v>
      </c>
      <c r="HJ15" s="135"/>
      <c r="HK15" s="45">
        <f t="shared" ref="HK15" si="18">IF(HJ15="x",15,0)+IF(HJ16="x",5,0)+IF(HJ17="x",15,0)+IF(HJ18="x",10,0)+IF(HJ19="x",15,0)+IF(HJ20="x",10,0)+IF(HJ21="x",30,0)</f>
        <v>0</v>
      </c>
      <c r="HL15" s="479">
        <f t="shared" ref="HL15" si="19">IF(HK15&lt;=50,0,IF(HK15&lt;=75,1,IF(HK15&lt;=100,2,"Error")))</f>
        <v>0</v>
      </c>
      <c r="HM15" s="54" t="s">
        <v>228</v>
      </c>
      <c r="HN15" s="135"/>
      <c r="HO15" s="45">
        <f t="shared" ref="HO15" si="20">IF(HN15="x",15,0)+IF(HN16="x",5,0)+IF(HN17="x",15,0)+IF(HN18="x",10,0)+IF(HN19="x",15,0)+IF(HN20="x",10,0)+IF(HN21="x",30,0)</f>
        <v>0</v>
      </c>
      <c r="HP15" s="479">
        <f t="shared" ref="HP15" si="21">IF(HO15&lt;=50,0,IF(HO15&lt;=75,1,IF(HO15&lt;=100,2,"Error")))</f>
        <v>0</v>
      </c>
      <c r="HQ15" s="54" t="s">
        <v>228</v>
      </c>
      <c r="HR15" s="135"/>
      <c r="HS15" s="45">
        <f t="shared" ref="HS15" si="22">IF(HR15="x",15,0)+IF(HR16="x",5,0)+IF(HR17="x",15,0)+IF(HR18="x",10,0)+IF(HR19="x",15,0)+IF(HR20="x",10,0)+IF(HR21="x",30,0)</f>
        <v>0</v>
      </c>
      <c r="HT15" s="479">
        <f t="shared" ref="HT15" si="23">IF(HS15&lt;=50,0,IF(HS15&lt;=75,1,IF(HS15&lt;=100,2,"Error")))</f>
        <v>0</v>
      </c>
    </row>
    <row r="16" spans="1:229" ht="38.25" customHeight="1" x14ac:dyDescent="0.25">
      <c r="A16" s="54" t="s">
        <v>229</v>
      </c>
      <c r="B16" s="45" t="s">
        <v>395</v>
      </c>
      <c r="C16" s="54"/>
      <c r="D16" s="479"/>
      <c r="E16" s="54" t="s">
        <v>229</v>
      </c>
      <c r="F16" s="115" t="s">
        <v>395</v>
      </c>
      <c r="G16" s="54"/>
      <c r="H16" s="479"/>
      <c r="I16" s="54" t="s">
        <v>229</v>
      </c>
      <c r="J16" s="207"/>
      <c r="K16" s="54"/>
      <c r="L16" s="479"/>
      <c r="M16" s="54" t="s">
        <v>229</v>
      </c>
      <c r="N16" s="45"/>
      <c r="O16" s="54"/>
      <c r="P16" s="479"/>
      <c r="Q16" s="54" t="s">
        <v>229</v>
      </c>
      <c r="R16" s="135" t="s">
        <v>395</v>
      </c>
      <c r="S16" s="54"/>
      <c r="T16" s="479"/>
      <c r="U16" s="54" t="s">
        <v>229</v>
      </c>
      <c r="V16" s="45"/>
      <c r="W16" s="54"/>
      <c r="X16" s="479"/>
      <c r="Y16" s="54" t="s">
        <v>229</v>
      </c>
      <c r="Z16" s="45" t="s">
        <v>395</v>
      </c>
      <c r="AA16" s="54"/>
      <c r="AB16" s="479"/>
      <c r="AC16" s="54" t="s">
        <v>229</v>
      </c>
      <c r="AD16" s="45" t="s">
        <v>470</v>
      </c>
      <c r="AE16" s="54"/>
      <c r="AF16" s="479"/>
      <c r="AG16" s="54" t="s">
        <v>229</v>
      </c>
      <c r="AH16" s="45"/>
      <c r="AI16" s="54"/>
      <c r="AJ16" s="479"/>
      <c r="AK16" s="54" t="s">
        <v>229</v>
      </c>
      <c r="AL16" s="45"/>
      <c r="AM16" s="54"/>
      <c r="AN16" s="479"/>
      <c r="AO16" s="54" t="s">
        <v>229</v>
      </c>
      <c r="AP16" s="45" t="s">
        <v>395</v>
      </c>
      <c r="AQ16" s="54"/>
      <c r="AR16" s="479"/>
      <c r="AS16" s="54" t="s">
        <v>229</v>
      </c>
      <c r="AT16" s="45"/>
      <c r="AU16" s="54"/>
      <c r="AV16" s="479"/>
      <c r="AW16" s="54" t="s">
        <v>229</v>
      </c>
      <c r="AX16" s="45"/>
      <c r="AY16" s="54"/>
      <c r="AZ16" s="479"/>
      <c r="BA16" s="54" t="s">
        <v>229</v>
      </c>
      <c r="BB16" s="45" t="s">
        <v>395</v>
      </c>
      <c r="BC16" s="54"/>
      <c r="BD16" s="479"/>
      <c r="BE16" s="54" t="s">
        <v>229</v>
      </c>
      <c r="BF16" s="45"/>
      <c r="BG16" s="54"/>
      <c r="BH16" s="479"/>
      <c r="BI16" s="54" t="s">
        <v>229</v>
      </c>
      <c r="BJ16" s="45" t="s">
        <v>470</v>
      </c>
      <c r="BK16" s="54"/>
      <c r="BL16" s="479"/>
      <c r="BM16" s="54" t="s">
        <v>229</v>
      </c>
      <c r="BN16" s="45"/>
      <c r="BO16" s="54"/>
      <c r="BP16" s="479"/>
      <c r="BQ16" s="54" t="s">
        <v>229</v>
      </c>
      <c r="BR16" s="45"/>
      <c r="BS16" s="54"/>
      <c r="BT16" s="479"/>
      <c r="BU16" s="54" t="s">
        <v>229</v>
      </c>
      <c r="BV16" s="249"/>
      <c r="BW16" s="54"/>
      <c r="BX16" s="479"/>
      <c r="BY16" s="54" t="s">
        <v>229</v>
      </c>
      <c r="BZ16" s="45"/>
      <c r="CA16" s="54"/>
      <c r="CB16" s="479"/>
      <c r="CC16" s="54" t="s">
        <v>229</v>
      </c>
      <c r="CD16" s="45"/>
      <c r="CE16" s="54"/>
      <c r="CF16" s="479"/>
      <c r="CG16" s="54" t="s">
        <v>229</v>
      </c>
      <c r="CH16" s="168" t="s">
        <v>395</v>
      </c>
      <c r="CI16" s="54"/>
      <c r="CJ16" s="479"/>
      <c r="CK16" s="54" t="s">
        <v>229</v>
      </c>
      <c r="CL16" s="45"/>
      <c r="CM16" s="54"/>
      <c r="CN16" s="479"/>
      <c r="CO16" s="54" t="s">
        <v>229</v>
      </c>
      <c r="CP16" s="128" t="s">
        <v>395</v>
      </c>
      <c r="CQ16" s="54"/>
      <c r="CR16" s="479"/>
      <c r="CS16" s="54" t="s">
        <v>229</v>
      </c>
      <c r="CT16" s="45"/>
      <c r="CU16" s="54"/>
      <c r="CV16" s="479"/>
      <c r="CW16" s="54" t="s">
        <v>229</v>
      </c>
      <c r="CX16" s="45"/>
      <c r="CY16" s="54"/>
      <c r="CZ16" s="479"/>
      <c r="DA16" s="54" t="s">
        <v>229</v>
      </c>
      <c r="DB16" s="128" t="s">
        <v>395</v>
      </c>
      <c r="DC16" s="54"/>
      <c r="DD16" s="479"/>
      <c r="DE16" s="54" t="s">
        <v>229</v>
      </c>
      <c r="DF16" s="135"/>
      <c r="DG16" s="54"/>
      <c r="DH16" s="479"/>
      <c r="DI16" s="54" t="s">
        <v>229</v>
      </c>
      <c r="DJ16" s="45"/>
      <c r="DK16" s="54"/>
      <c r="DL16" s="479"/>
      <c r="DM16" s="54" t="s">
        <v>229</v>
      </c>
      <c r="DN16" s="45" t="s">
        <v>395</v>
      </c>
      <c r="DO16" s="54"/>
      <c r="DP16" s="479"/>
      <c r="DQ16" s="54" t="s">
        <v>229</v>
      </c>
      <c r="DR16" s="45" t="s">
        <v>395</v>
      </c>
      <c r="DS16" s="54"/>
      <c r="DT16" s="479"/>
      <c r="DU16" s="54" t="s">
        <v>229</v>
      </c>
      <c r="DV16" s="45" t="s">
        <v>395</v>
      </c>
      <c r="DW16" s="54"/>
      <c r="DX16" s="479"/>
      <c r="DY16" s="54" t="s">
        <v>229</v>
      </c>
      <c r="DZ16" s="45" t="s">
        <v>395</v>
      </c>
      <c r="EA16" s="54"/>
      <c r="EB16" s="479"/>
      <c r="EC16" s="54" t="s">
        <v>229</v>
      </c>
      <c r="ED16" s="45" t="s">
        <v>395</v>
      </c>
      <c r="EE16" s="54"/>
      <c r="EF16" s="479"/>
      <c r="EG16" s="54" t="s">
        <v>229</v>
      </c>
      <c r="EH16" s="207"/>
      <c r="EI16" s="54"/>
      <c r="EJ16" s="479"/>
      <c r="EK16" s="54" t="s">
        <v>229</v>
      </c>
      <c r="EL16" s="45" t="s">
        <v>395</v>
      </c>
      <c r="EM16" s="54"/>
      <c r="EN16" s="479"/>
      <c r="EO16" s="54" t="s">
        <v>229</v>
      </c>
      <c r="EP16" s="45" t="s">
        <v>395</v>
      </c>
      <c r="EQ16" s="54"/>
      <c r="ER16" s="479"/>
      <c r="ES16" s="54" t="s">
        <v>229</v>
      </c>
      <c r="ET16" s="45"/>
      <c r="EU16" s="54"/>
      <c r="EV16" s="479"/>
      <c r="EW16" s="54" t="s">
        <v>229</v>
      </c>
      <c r="EX16" s="45"/>
      <c r="EY16" s="54"/>
      <c r="EZ16" s="479"/>
      <c r="FA16" s="54" t="s">
        <v>229</v>
      </c>
      <c r="FB16" s="45" t="s">
        <v>395</v>
      </c>
      <c r="FC16" s="54"/>
      <c r="FD16" s="479"/>
      <c r="FE16" s="54" t="s">
        <v>229</v>
      </c>
      <c r="FF16" s="268" t="s">
        <v>395</v>
      </c>
      <c r="FG16" s="54"/>
      <c r="FH16" s="479"/>
      <c r="FI16" s="54" t="s">
        <v>229</v>
      </c>
      <c r="FJ16" s="45"/>
      <c r="FK16" s="54"/>
      <c r="FL16" s="479"/>
      <c r="FM16" s="54" t="s">
        <v>229</v>
      </c>
      <c r="FN16" s="45"/>
      <c r="FO16" s="54"/>
      <c r="FP16" s="479"/>
      <c r="FQ16" s="54" t="s">
        <v>229</v>
      </c>
      <c r="FR16" s="45"/>
      <c r="FS16" s="54"/>
      <c r="FT16" s="479"/>
      <c r="FU16" s="54" t="s">
        <v>229</v>
      </c>
      <c r="FV16" s="45"/>
      <c r="FW16" s="54"/>
      <c r="FX16" s="479"/>
      <c r="FY16" s="54" t="s">
        <v>229</v>
      </c>
      <c r="FZ16" s="128"/>
      <c r="GA16" s="54"/>
      <c r="GB16" s="479"/>
      <c r="GC16" s="54" t="s">
        <v>229</v>
      </c>
      <c r="GD16" s="45"/>
      <c r="GE16" s="54"/>
      <c r="GF16" s="479"/>
      <c r="GG16" s="54" t="s">
        <v>229</v>
      </c>
      <c r="GH16" s="45"/>
      <c r="GI16" s="54"/>
      <c r="GJ16" s="479"/>
      <c r="GK16" s="54" t="s">
        <v>229</v>
      </c>
      <c r="GL16" s="128"/>
      <c r="GM16" s="54"/>
      <c r="GN16" s="479"/>
      <c r="GO16" s="54" t="s">
        <v>229</v>
      </c>
      <c r="GP16" s="135" t="s">
        <v>395</v>
      </c>
      <c r="GQ16" s="54"/>
      <c r="GR16" s="479"/>
      <c r="GS16" s="54" t="s">
        <v>229</v>
      </c>
      <c r="GT16" s="135"/>
      <c r="GU16" s="54"/>
      <c r="GV16" s="479"/>
      <c r="GW16" s="54" t="s">
        <v>229</v>
      </c>
      <c r="GX16" s="135"/>
      <c r="GY16" s="54"/>
      <c r="GZ16" s="479"/>
      <c r="HA16" s="54" t="s">
        <v>229</v>
      </c>
      <c r="HB16" s="135"/>
      <c r="HC16" s="54"/>
      <c r="HD16" s="479"/>
      <c r="HE16" s="54" t="s">
        <v>229</v>
      </c>
      <c r="HF16" s="135"/>
      <c r="HG16" s="54"/>
      <c r="HH16" s="479"/>
      <c r="HI16" s="54" t="s">
        <v>229</v>
      </c>
      <c r="HJ16" s="135"/>
      <c r="HK16" s="54"/>
      <c r="HL16" s="479"/>
      <c r="HM16" s="54" t="s">
        <v>229</v>
      </c>
      <c r="HN16" s="135"/>
      <c r="HO16" s="54"/>
      <c r="HP16" s="479"/>
      <c r="HQ16" s="54" t="s">
        <v>229</v>
      </c>
      <c r="HR16" s="135"/>
      <c r="HS16" s="54"/>
      <c r="HT16" s="479"/>
    </row>
    <row r="17" spans="1:228" ht="22.5" x14ac:dyDescent="0.25">
      <c r="A17" s="54" t="s">
        <v>230</v>
      </c>
      <c r="B17" s="45"/>
      <c r="C17" s="54"/>
      <c r="D17" s="479"/>
      <c r="E17" s="54" t="s">
        <v>230</v>
      </c>
      <c r="F17" s="115"/>
      <c r="G17" s="54"/>
      <c r="H17" s="479"/>
      <c r="I17" s="54" t="s">
        <v>230</v>
      </c>
      <c r="J17" s="207"/>
      <c r="K17" s="54"/>
      <c r="L17" s="479"/>
      <c r="M17" s="54" t="s">
        <v>230</v>
      </c>
      <c r="N17" s="45"/>
      <c r="O17" s="54"/>
      <c r="P17" s="479"/>
      <c r="Q17" s="54" t="s">
        <v>230</v>
      </c>
      <c r="R17" s="135"/>
      <c r="S17" s="54"/>
      <c r="T17" s="479"/>
      <c r="U17" s="54" t="s">
        <v>230</v>
      </c>
      <c r="V17" s="45"/>
      <c r="W17" s="54"/>
      <c r="X17" s="479"/>
      <c r="Y17" s="54" t="s">
        <v>230</v>
      </c>
      <c r="Z17" s="45"/>
      <c r="AA17" s="54"/>
      <c r="AB17" s="479"/>
      <c r="AC17" s="54" t="s">
        <v>230</v>
      </c>
      <c r="AD17" s="45"/>
      <c r="AE17" s="54"/>
      <c r="AF17" s="479"/>
      <c r="AG17" s="54" t="s">
        <v>230</v>
      </c>
      <c r="AH17" s="45"/>
      <c r="AI17" s="54"/>
      <c r="AJ17" s="479"/>
      <c r="AK17" s="54" t="s">
        <v>230</v>
      </c>
      <c r="AL17" s="45"/>
      <c r="AM17" s="54"/>
      <c r="AN17" s="479"/>
      <c r="AO17" s="54" t="s">
        <v>230</v>
      </c>
      <c r="AP17" s="45"/>
      <c r="AQ17" s="54"/>
      <c r="AR17" s="479"/>
      <c r="AS17" s="54" t="s">
        <v>230</v>
      </c>
      <c r="AT17" s="45"/>
      <c r="AU17" s="54"/>
      <c r="AV17" s="479"/>
      <c r="AW17" s="54" t="s">
        <v>230</v>
      </c>
      <c r="AX17" s="45"/>
      <c r="AY17" s="54"/>
      <c r="AZ17" s="479"/>
      <c r="BA17" s="54" t="s">
        <v>230</v>
      </c>
      <c r="BB17" s="45"/>
      <c r="BC17" s="54"/>
      <c r="BD17" s="479"/>
      <c r="BE17" s="54" t="s">
        <v>230</v>
      </c>
      <c r="BF17" s="45"/>
      <c r="BG17" s="54"/>
      <c r="BH17" s="479"/>
      <c r="BI17" s="54" t="s">
        <v>230</v>
      </c>
      <c r="BJ17" s="45"/>
      <c r="BK17" s="54"/>
      <c r="BL17" s="479"/>
      <c r="BM17" s="54" t="s">
        <v>230</v>
      </c>
      <c r="BN17" s="45"/>
      <c r="BO17" s="54"/>
      <c r="BP17" s="479"/>
      <c r="BQ17" s="54" t="s">
        <v>230</v>
      </c>
      <c r="BR17" s="45"/>
      <c r="BS17" s="54"/>
      <c r="BT17" s="479"/>
      <c r="BU17" s="54" t="s">
        <v>230</v>
      </c>
      <c r="BV17" s="249"/>
      <c r="BW17" s="54"/>
      <c r="BX17" s="479"/>
      <c r="BY17" s="54" t="s">
        <v>230</v>
      </c>
      <c r="BZ17" s="45"/>
      <c r="CA17" s="54"/>
      <c r="CB17" s="479"/>
      <c r="CC17" s="54" t="s">
        <v>230</v>
      </c>
      <c r="CD17" s="45"/>
      <c r="CE17" s="54"/>
      <c r="CF17" s="479"/>
      <c r="CG17" s="54" t="s">
        <v>230</v>
      </c>
      <c r="CH17" s="168"/>
      <c r="CI17" s="54"/>
      <c r="CJ17" s="479"/>
      <c r="CK17" s="54" t="s">
        <v>230</v>
      </c>
      <c r="CL17" s="45"/>
      <c r="CM17" s="54"/>
      <c r="CN17" s="479"/>
      <c r="CO17" s="54" t="s">
        <v>230</v>
      </c>
      <c r="CP17" s="128"/>
      <c r="CQ17" s="54"/>
      <c r="CR17" s="479"/>
      <c r="CS17" s="54" t="s">
        <v>230</v>
      </c>
      <c r="CT17" s="45"/>
      <c r="CU17" s="54"/>
      <c r="CV17" s="479"/>
      <c r="CW17" s="54" t="s">
        <v>230</v>
      </c>
      <c r="CX17" s="45"/>
      <c r="CY17" s="54"/>
      <c r="CZ17" s="479"/>
      <c r="DA17" s="54" t="s">
        <v>230</v>
      </c>
      <c r="DB17" s="128"/>
      <c r="DC17" s="54"/>
      <c r="DD17" s="479"/>
      <c r="DE17" s="54" t="s">
        <v>230</v>
      </c>
      <c r="DF17" s="135"/>
      <c r="DG17" s="54"/>
      <c r="DH17" s="479"/>
      <c r="DI17" s="54" t="s">
        <v>230</v>
      </c>
      <c r="DJ17" s="45"/>
      <c r="DK17" s="54"/>
      <c r="DL17" s="479"/>
      <c r="DM17" s="54" t="s">
        <v>230</v>
      </c>
      <c r="DN17" s="45"/>
      <c r="DO17" s="54"/>
      <c r="DP17" s="479"/>
      <c r="DQ17" s="54" t="s">
        <v>230</v>
      </c>
      <c r="DR17" s="45"/>
      <c r="DS17" s="54"/>
      <c r="DT17" s="479"/>
      <c r="DU17" s="54" t="s">
        <v>230</v>
      </c>
      <c r="DV17" s="45"/>
      <c r="DW17" s="54"/>
      <c r="DX17" s="479"/>
      <c r="DY17" s="54" t="s">
        <v>230</v>
      </c>
      <c r="DZ17" s="45"/>
      <c r="EA17" s="54"/>
      <c r="EB17" s="479"/>
      <c r="EC17" s="54" t="s">
        <v>230</v>
      </c>
      <c r="ED17" s="45" t="s">
        <v>395</v>
      </c>
      <c r="EE17" s="54"/>
      <c r="EF17" s="479"/>
      <c r="EG17" s="54" t="s">
        <v>230</v>
      </c>
      <c r="EH17" s="207"/>
      <c r="EI17" s="54"/>
      <c r="EJ17" s="479"/>
      <c r="EK17" s="54" t="s">
        <v>230</v>
      </c>
      <c r="EL17" s="45"/>
      <c r="EM17" s="54"/>
      <c r="EN17" s="479"/>
      <c r="EO17" s="54" t="s">
        <v>230</v>
      </c>
      <c r="EP17" s="45"/>
      <c r="EQ17" s="54"/>
      <c r="ER17" s="479"/>
      <c r="ES17" s="54" t="s">
        <v>230</v>
      </c>
      <c r="ET17" s="45"/>
      <c r="EU17" s="54"/>
      <c r="EV17" s="479"/>
      <c r="EW17" s="54" t="s">
        <v>230</v>
      </c>
      <c r="EX17" s="45"/>
      <c r="EY17" s="54"/>
      <c r="EZ17" s="479"/>
      <c r="FA17" s="54" t="s">
        <v>230</v>
      </c>
      <c r="FB17" s="45"/>
      <c r="FC17" s="54"/>
      <c r="FD17" s="479"/>
      <c r="FE17" s="54" t="s">
        <v>230</v>
      </c>
      <c r="FF17" s="268"/>
      <c r="FG17" s="54"/>
      <c r="FH17" s="479"/>
      <c r="FI17" s="54" t="s">
        <v>230</v>
      </c>
      <c r="FJ17" s="45"/>
      <c r="FK17" s="54"/>
      <c r="FL17" s="479"/>
      <c r="FM17" s="54" t="s">
        <v>230</v>
      </c>
      <c r="FN17" s="45"/>
      <c r="FO17" s="54"/>
      <c r="FP17" s="479"/>
      <c r="FQ17" s="54" t="s">
        <v>230</v>
      </c>
      <c r="FR17" s="45"/>
      <c r="FS17" s="54"/>
      <c r="FT17" s="479"/>
      <c r="FU17" s="54" t="s">
        <v>230</v>
      </c>
      <c r="FV17" s="45"/>
      <c r="FW17" s="54"/>
      <c r="FX17" s="479"/>
      <c r="FY17" s="54" t="s">
        <v>230</v>
      </c>
      <c r="FZ17" s="128"/>
      <c r="GA17" s="54"/>
      <c r="GB17" s="479"/>
      <c r="GC17" s="54" t="s">
        <v>230</v>
      </c>
      <c r="GD17" s="45"/>
      <c r="GE17" s="54"/>
      <c r="GF17" s="479"/>
      <c r="GG17" s="54" t="s">
        <v>230</v>
      </c>
      <c r="GH17" s="45"/>
      <c r="GI17" s="54"/>
      <c r="GJ17" s="479"/>
      <c r="GK17" s="54" t="s">
        <v>230</v>
      </c>
      <c r="GL17" s="128"/>
      <c r="GM17" s="54"/>
      <c r="GN17" s="479"/>
      <c r="GO17" s="54" t="s">
        <v>230</v>
      </c>
      <c r="GP17" s="135"/>
      <c r="GQ17" s="54"/>
      <c r="GR17" s="479"/>
      <c r="GS17" s="54" t="s">
        <v>230</v>
      </c>
      <c r="GT17" s="135"/>
      <c r="GU17" s="54"/>
      <c r="GV17" s="479"/>
      <c r="GW17" s="54" t="s">
        <v>230</v>
      </c>
      <c r="GX17" s="135"/>
      <c r="GY17" s="54"/>
      <c r="GZ17" s="479"/>
      <c r="HA17" s="54" t="s">
        <v>230</v>
      </c>
      <c r="HB17" s="135"/>
      <c r="HC17" s="54"/>
      <c r="HD17" s="479"/>
      <c r="HE17" s="54" t="s">
        <v>230</v>
      </c>
      <c r="HF17" s="135"/>
      <c r="HG17" s="54"/>
      <c r="HH17" s="479"/>
      <c r="HI17" s="54" t="s">
        <v>230</v>
      </c>
      <c r="HJ17" s="135"/>
      <c r="HK17" s="54"/>
      <c r="HL17" s="479"/>
      <c r="HM17" s="54" t="s">
        <v>230</v>
      </c>
      <c r="HN17" s="135"/>
      <c r="HO17" s="54"/>
      <c r="HP17" s="479"/>
      <c r="HQ17" s="54" t="s">
        <v>230</v>
      </c>
      <c r="HR17" s="135"/>
      <c r="HS17" s="54"/>
      <c r="HT17" s="479"/>
    </row>
    <row r="18" spans="1:228" ht="22.5" x14ac:dyDescent="0.25">
      <c r="A18" s="54" t="s">
        <v>231</v>
      </c>
      <c r="B18" s="45" t="s">
        <v>395</v>
      </c>
      <c r="C18" s="54"/>
      <c r="D18" s="479"/>
      <c r="E18" s="54" t="s">
        <v>231</v>
      </c>
      <c r="F18" s="115" t="s">
        <v>395</v>
      </c>
      <c r="G18" s="54"/>
      <c r="H18" s="479"/>
      <c r="I18" s="54" t="s">
        <v>231</v>
      </c>
      <c r="J18" s="207"/>
      <c r="K18" s="54"/>
      <c r="L18" s="479"/>
      <c r="M18" s="54" t="s">
        <v>231</v>
      </c>
      <c r="N18" s="45"/>
      <c r="O18" s="54"/>
      <c r="P18" s="479"/>
      <c r="Q18" s="54" t="s">
        <v>231</v>
      </c>
      <c r="R18" s="135" t="s">
        <v>395</v>
      </c>
      <c r="S18" s="54"/>
      <c r="T18" s="479"/>
      <c r="U18" s="54" t="s">
        <v>231</v>
      </c>
      <c r="V18" s="45"/>
      <c r="W18" s="54"/>
      <c r="X18" s="479"/>
      <c r="Y18" s="54" t="s">
        <v>231</v>
      </c>
      <c r="Z18" s="45" t="s">
        <v>395</v>
      </c>
      <c r="AA18" s="54"/>
      <c r="AB18" s="479"/>
      <c r="AC18" s="54" t="s">
        <v>231</v>
      </c>
      <c r="AD18" s="45" t="s">
        <v>470</v>
      </c>
      <c r="AE18" s="54"/>
      <c r="AF18" s="479"/>
      <c r="AG18" s="54" t="s">
        <v>231</v>
      </c>
      <c r="AH18" s="45"/>
      <c r="AI18" s="54"/>
      <c r="AJ18" s="479"/>
      <c r="AK18" s="54" t="s">
        <v>231</v>
      </c>
      <c r="AL18" s="45"/>
      <c r="AM18" s="54"/>
      <c r="AN18" s="479"/>
      <c r="AO18" s="54" t="s">
        <v>231</v>
      </c>
      <c r="AP18" s="45" t="s">
        <v>395</v>
      </c>
      <c r="AQ18" s="54"/>
      <c r="AR18" s="479"/>
      <c r="AS18" s="54" t="s">
        <v>231</v>
      </c>
      <c r="AT18" s="45"/>
      <c r="AU18" s="54"/>
      <c r="AV18" s="479"/>
      <c r="AW18" s="54" t="s">
        <v>231</v>
      </c>
      <c r="AX18" s="45"/>
      <c r="AY18" s="54"/>
      <c r="AZ18" s="479"/>
      <c r="BA18" s="54" t="s">
        <v>231</v>
      </c>
      <c r="BB18" s="45" t="s">
        <v>395</v>
      </c>
      <c r="BC18" s="54"/>
      <c r="BD18" s="479"/>
      <c r="BE18" s="54" t="s">
        <v>231</v>
      </c>
      <c r="BF18" s="45"/>
      <c r="BG18" s="54"/>
      <c r="BH18" s="479"/>
      <c r="BI18" s="54" t="s">
        <v>231</v>
      </c>
      <c r="BJ18" s="45" t="s">
        <v>470</v>
      </c>
      <c r="BK18" s="54"/>
      <c r="BL18" s="479"/>
      <c r="BM18" s="54" t="s">
        <v>231</v>
      </c>
      <c r="BN18" s="45"/>
      <c r="BO18" s="54"/>
      <c r="BP18" s="479"/>
      <c r="BQ18" s="54" t="s">
        <v>231</v>
      </c>
      <c r="BR18" s="45"/>
      <c r="BS18" s="54"/>
      <c r="BT18" s="479"/>
      <c r="BU18" s="54" t="s">
        <v>231</v>
      </c>
      <c r="BV18" s="249"/>
      <c r="BW18" s="54"/>
      <c r="BX18" s="479"/>
      <c r="BY18" s="54" t="s">
        <v>231</v>
      </c>
      <c r="BZ18" s="45"/>
      <c r="CA18" s="54"/>
      <c r="CB18" s="479"/>
      <c r="CC18" s="54" t="s">
        <v>231</v>
      </c>
      <c r="CD18" s="45"/>
      <c r="CE18" s="54"/>
      <c r="CF18" s="479"/>
      <c r="CG18" s="54" t="s">
        <v>231</v>
      </c>
      <c r="CH18" s="168" t="s">
        <v>395</v>
      </c>
      <c r="CI18" s="54"/>
      <c r="CJ18" s="479"/>
      <c r="CK18" s="54" t="s">
        <v>231</v>
      </c>
      <c r="CL18" s="45"/>
      <c r="CM18" s="54"/>
      <c r="CN18" s="479"/>
      <c r="CO18" s="54" t="s">
        <v>231</v>
      </c>
      <c r="CP18" s="128" t="s">
        <v>395</v>
      </c>
      <c r="CQ18" s="54"/>
      <c r="CR18" s="479"/>
      <c r="CS18" s="54" t="s">
        <v>231</v>
      </c>
      <c r="CT18" s="45"/>
      <c r="CU18" s="54"/>
      <c r="CV18" s="479"/>
      <c r="CW18" s="54" t="s">
        <v>231</v>
      </c>
      <c r="CX18" s="45"/>
      <c r="CY18" s="54"/>
      <c r="CZ18" s="479"/>
      <c r="DA18" s="54" t="s">
        <v>231</v>
      </c>
      <c r="DB18" s="128" t="s">
        <v>395</v>
      </c>
      <c r="DC18" s="54"/>
      <c r="DD18" s="479"/>
      <c r="DE18" s="54" t="s">
        <v>231</v>
      </c>
      <c r="DF18" s="135"/>
      <c r="DG18" s="54"/>
      <c r="DH18" s="479"/>
      <c r="DI18" s="54" t="s">
        <v>231</v>
      </c>
      <c r="DJ18" s="45"/>
      <c r="DK18" s="54"/>
      <c r="DL18" s="479"/>
      <c r="DM18" s="54" t="s">
        <v>231</v>
      </c>
      <c r="DN18" s="45" t="s">
        <v>395</v>
      </c>
      <c r="DO18" s="54"/>
      <c r="DP18" s="479"/>
      <c r="DQ18" s="54" t="s">
        <v>231</v>
      </c>
      <c r="DR18" s="45" t="s">
        <v>395</v>
      </c>
      <c r="DS18" s="54"/>
      <c r="DT18" s="479"/>
      <c r="DU18" s="54" t="s">
        <v>231</v>
      </c>
      <c r="DV18" s="45" t="s">
        <v>395</v>
      </c>
      <c r="DW18" s="54"/>
      <c r="DX18" s="479"/>
      <c r="DY18" s="54" t="s">
        <v>231</v>
      </c>
      <c r="DZ18" s="45" t="s">
        <v>395</v>
      </c>
      <c r="EA18" s="54"/>
      <c r="EB18" s="479"/>
      <c r="EC18" s="54" t="s">
        <v>231</v>
      </c>
      <c r="ED18" s="45" t="s">
        <v>395</v>
      </c>
      <c r="EE18" s="54"/>
      <c r="EF18" s="479"/>
      <c r="EG18" s="54" t="s">
        <v>231</v>
      </c>
      <c r="EH18" s="207"/>
      <c r="EI18" s="54"/>
      <c r="EJ18" s="479"/>
      <c r="EK18" s="54" t="s">
        <v>231</v>
      </c>
      <c r="EL18" s="45" t="s">
        <v>395</v>
      </c>
      <c r="EM18" s="54"/>
      <c r="EN18" s="479"/>
      <c r="EO18" s="54" t="s">
        <v>231</v>
      </c>
      <c r="EP18" s="45" t="s">
        <v>395</v>
      </c>
      <c r="EQ18" s="54"/>
      <c r="ER18" s="479"/>
      <c r="ES18" s="54" t="s">
        <v>231</v>
      </c>
      <c r="ET18" s="45"/>
      <c r="EU18" s="54"/>
      <c r="EV18" s="479"/>
      <c r="EW18" s="54" t="s">
        <v>231</v>
      </c>
      <c r="EX18" s="45"/>
      <c r="EY18" s="54"/>
      <c r="EZ18" s="479"/>
      <c r="FA18" s="54" t="s">
        <v>231</v>
      </c>
      <c r="FB18" s="45" t="s">
        <v>395</v>
      </c>
      <c r="FC18" s="54"/>
      <c r="FD18" s="479"/>
      <c r="FE18" s="54" t="s">
        <v>231</v>
      </c>
      <c r="FF18" s="268" t="s">
        <v>395</v>
      </c>
      <c r="FG18" s="54"/>
      <c r="FH18" s="479"/>
      <c r="FI18" s="54" t="s">
        <v>231</v>
      </c>
      <c r="FJ18" s="45"/>
      <c r="FK18" s="54"/>
      <c r="FL18" s="479"/>
      <c r="FM18" s="54" t="s">
        <v>231</v>
      </c>
      <c r="FN18" s="45"/>
      <c r="FO18" s="54"/>
      <c r="FP18" s="479"/>
      <c r="FQ18" s="54" t="s">
        <v>231</v>
      </c>
      <c r="FR18" s="45"/>
      <c r="FS18" s="54"/>
      <c r="FT18" s="479"/>
      <c r="FU18" s="54" t="s">
        <v>231</v>
      </c>
      <c r="FV18" s="45"/>
      <c r="FW18" s="54"/>
      <c r="FX18" s="479"/>
      <c r="FY18" s="54" t="s">
        <v>231</v>
      </c>
      <c r="FZ18" s="128"/>
      <c r="GA18" s="54"/>
      <c r="GB18" s="479"/>
      <c r="GC18" s="54" t="s">
        <v>231</v>
      </c>
      <c r="GD18" s="45"/>
      <c r="GE18" s="54"/>
      <c r="GF18" s="479"/>
      <c r="GG18" s="54" t="s">
        <v>231</v>
      </c>
      <c r="GH18" s="45"/>
      <c r="GI18" s="54"/>
      <c r="GJ18" s="479"/>
      <c r="GK18" s="54" t="s">
        <v>231</v>
      </c>
      <c r="GL18" s="128"/>
      <c r="GM18" s="54"/>
      <c r="GN18" s="479"/>
      <c r="GO18" s="54" t="s">
        <v>231</v>
      </c>
      <c r="GP18" s="135" t="s">
        <v>395</v>
      </c>
      <c r="GQ18" s="54"/>
      <c r="GR18" s="479"/>
      <c r="GS18" s="54" t="s">
        <v>231</v>
      </c>
      <c r="GT18" s="135"/>
      <c r="GU18" s="54"/>
      <c r="GV18" s="479"/>
      <c r="GW18" s="54" t="s">
        <v>231</v>
      </c>
      <c r="GX18" s="135"/>
      <c r="GY18" s="54"/>
      <c r="GZ18" s="479"/>
      <c r="HA18" s="54" t="s">
        <v>231</v>
      </c>
      <c r="HB18" s="135"/>
      <c r="HC18" s="54"/>
      <c r="HD18" s="479"/>
      <c r="HE18" s="54" t="s">
        <v>231</v>
      </c>
      <c r="HF18" s="135"/>
      <c r="HG18" s="54"/>
      <c r="HH18" s="479"/>
      <c r="HI18" s="54" t="s">
        <v>231</v>
      </c>
      <c r="HJ18" s="135"/>
      <c r="HK18" s="54"/>
      <c r="HL18" s="479"/>
      <c r="HM18" s="54" t="s">
        <v>231</v>
      </c>
      <c r="HN18" s="135"/>
      <c r="HO18" s="54"/>
      <c r="HP18" s="479"/>
      <c r="HQ18" s="54" t="s">
        <v>231</v>
      </c>
      <c r="HR18" s="135"/>
      <c r="HS18" s="54"/>
      <c r="HT18" s="479"/>
    </row>
    <row r="19" spans="1:228" ht="34.5" customHeight="1" x14ac:dyDescent="0.25">
      <c r="A19" s="54" t="s">
        <v>232</v>
      </c>
      <c r="B19" s="45"/>
      <c r="C19" s="54"/>
      <c r="D19" s="479"/>
      <c r="E19" s="54" t="s">
        <v>232</v>
      </c>
      <c r="F19" s="115" t="s">
        <v>395</v>
      </c>
      <c r="G19" s="54"/>
      <c r="H19" s="479"/>
      <c r="I19" s="54" t="s">
        <v>232</v>
      </c>
      <c r="J19" s="207"/>
      <c r="K19" s="54"/>
      <c r="L19" s="479"/>
      <c r="M19" s="54" t="s">
        <v>232</v>
      </c>
      <c r="N19" s="45"/>
      <c r="O19" s="54"/>
      <c r="P19" s="479"/>
      <c r="Q19" s="54" t="s">
        <v>232</v>
      </c>
      <c r="R19" s="135" t="s">
        <v>395</v>
      </c>
      <c r="S19" s="54"/>
      <c r="T19" s="479"/>
      <c r="U19" s="54" t="s">
        <v>232</v>
      </c>
      <c r="V19" s="45"/>
      <c r="W19" s="54"/>
      <c r="X19" s="479"/>
      <c r="Y19" s="54" t="s">
        <v>232</v>
      </c>
      <c r="Z19" s="45"/>
      <c r="AA19" s="54"/>
      <c r="AB19" s="479"/>
      <c r="AC19" s="54" t="s">
        <v>232</v>
      </c>
      <c r="AD19" s="45" t="s">
        <v>470</v>
      </c>
      <c r="AE19" s="54"/>
      <c r="AF19" s="479"/>
      <c r="AG19" s="54" t="s">
        <v>232</v>
      </c>
      <c r="AH19" s="45"/>
      <c r="AI19" s="54"/>
      <c r="AJ19" s="479"/>
      <c r="AK19" s="54" t="s">
        <v>232</v>
      </c>
      <c r="AL19" s="45"/>
      <c r="AM19" s="54"/>
      <c r="AN19" s="479"/>
      <c r="AO19" s="54" t="s">
        <v>232</v>
      </c>
      <c r="AP19" s="45" t="s">
        <v>395</v>
      </c>
      <c r="AQ19" s="54"/>
      <c r="AR19" s="479"/>
      <c r="AS19" s="54" t="s">
        <v>232</v>
      </c>
      <c r="AT19" s="45"/>
      <c r="AU19" s="54"/>
      <c r="AV19" s="479"/>
      <c r="AW19" s="54" t="s">
        <v>232</v>
      </c>
      <c r="AX19" s="45"/>
      <c r="AY19" s="54"/>
      <c r="AZ19" s="479"/>
      <c r="BA19" s="54" t="s">
        <v>232</v>
      </c>
      <c r="BB19" s="45" t="s">
        <v>395</v>
      </c>
      <c r="BC19" s="54"/>
      <c r="BD19" s="479"/>
      <c r="BE19" s="54" t="s">
        <v>232</v>
      </c>
      <c r="BF19" s="45"/>
      <c r="BG19" s="54"/>
      <c r="BH19" s="479"/>
      <c r="BI19" s="54" t="s">
        <v>232</v>
      </c>
      <c r="BJ19" s="45" t="s">
        <v>470</v>
      </c>
      <c r="BK19" s="54"/>
      <c r="BL19" s="479"/>
      <c r="BM19" s="54" t="s">
        <v>232</v>
      </c>
      <c r="BN19" s="45"/>
      <c r="BO19" s="54"/>
      <c r="BP19" s="479"/>
      <c r="BQ19" s="54" t="s">
        <v>232</v>
      </c>
      <c r="BR19" s="45"/>
      <c r="BS19" s="54"/>
      <c r="BT19" s="479"/>
      <c r="BU19" s="54" t="s">
        <v>232</v>
      </c>
      <c r="BV19" s="249"/>
      <c r="BW19" s="54"/>
      <c r="BX19" s="479"/>
      <c r="BY19" s="54" t="s">
        <v>232</v>
      </c>
      <c r="BZ19" s="45"/>
      <c r="CA19" s="54"/>
      <c r="CB19" s="479"/>
      <c r="CC19" s="54" t="s">
        <v>232</v>
      </c>
      <c r="CD19" s="45"/>
      <c r="CE19" s="54"/>
      <c r="CF19" s="479"/>
      <c r="CG19" s="54" t="s">
        <v>232</v>
      </c>
      <c r="CH19" s="168" t="s">
        <v>395</v>
      </c>
      <c r="CI19" s="54"/>
      <c r="CJ19" s="479"/>
      <c r="CK19" s="54" t="s">
        <v>232</v>
      </c>
      <c r="CL19" s="45"/>
      <c r="CM19" s="54"/>
      <c r="CN19" s="479"/>
      <c r="CO19" s="54" t="s">
        <v>232</v>
      </c>
      <c r="CP19" s="128" t="s">
        <v>395</v>
      </c>
      <c r="CQ19" s="54"/>
      <c r="CR19" s="479"/>
      <c r="CS19" s="54" t="s">
        <v>232</v>
      </c>
      <c r="CT19" s="45"/>
      <c r="CU19" s="54"/>
      <c r="CV19" s="479"/>
      <c r="CW19" s="54" t="s">
        <v>232</v>
      </c>
      <c r="CX19" s="45"/>
      <c r="CY19" s="54"/>
      <c r="CZ19" s="479"/>
      <c r="DA19" s="54" t="s">
        <v>232</v>
      </c>
      <c r="DB19" s="128" t="s">
        <v>395</v>
      </c>
      <c r="DC19" s="54"/>
      <c r="DD19" s="479"/>
      <c r="DE19" s="54" t="s">
        <v>232</v>
      </c>
      <c r="DF19" s="135"/>
      <c r="DG19" s="54"/>
      <c r="DH19" s="479"/>
      <c r="DI19" s="54" t="s">
        <v>232</v>
      </c>
      <c r="DJ19" s="45"/>
      <c r="DK19" s="54"/>
      <c r="DL19" s="479"/>
      <c r="DM19" s="54" t="s">
        <v>232</v>
      </c>
      <c r="DN19" s="45" t="s">
        <v>395</v>
      </c>
      <c r="DO19" s="54"/>
      <c r="DP19" s="479"/>
      <c r="DQ19" s="54" t="s">
        <v>232</v>
      </c>
      <c r="DR19" s="45" t="s">
        <v>395</v>
      </c>
      <c r="DS19" s="54"/>
      <c r="DT19" s="479"/>
      <c r="DU19" s="54" t="s">
        <v>232</v>
      </c>
      <c r="DV19" s="45" t="s">
        <v>395</v>
      </c>
      <c r="DW19" s="54"/>
      <c r="DX19" s="479"/>
      <c r="DY19" s="54" t="s">
        <v>232</v>
      </c>
      <c r="DZ19" s="45"/>
      <c r="EA19" s="54"/>
      <c r="EB19" s="479"/>
      <c r="EC19" s="54" t="s">
        <v>232</v>
      </c>
      <c r="ED19" s="45" t="s">
        <v>395</v>
      </c>
      <c r="EE19" s="54"/>
      <c r="EF19" s="479"/>
      <c r="EG19" s="54" t="s">
        <v>232</v>
      </c>
      <c r="EH19" s="207"/>
      <c r="EI19" s="54"/>
      <c r="EJ19" s="479"/>
      <c r="EK19" s="54" t="s">
        <v>232</v>
      </c>
      <c r="EL19" s="45" t="s">
        <v>395</v>
      </c>
      <c r="EM19" s="54"/>
      <c r="EN19" s="479"/>
      <c r="EO19" s="54" t="s">
        <v>232</v>
      </c>
      <c r="EP19" s="45" t="s">
        <v>395</v>
      </c>
      <c r="EQ19" s="54"/>
      <c r="ER19" s="479"/>
      <c r="ES19" s="54" t="s">
        <v>232</v>
      </c>
      <c r="ET19" s="45"/>
      <c r="EU19" s="54"/>
      <c r="EV19" s="479"/>
      <c r="EW19" s="54" t="s">
        <v>232</v>
      </c>
      <c r="EX19" s="45"/>
      <c r="EY19" s="54"/>
      <c r="EZ19" s="479"/>
      <c r="FA19" s="54" t="s">
        <v>232</v>
      </c>
      <c r="FB19" s="45" t="s">
        <v>395</v>
      </c>
      <c r="FC19" s="54"/>
      <c r="FD19" s="479"/>
      <c r="FE19" s="54" t="s">
        <v>232</v>
      </c>
      <c r="FF19" s="268" t="s">
        <v>395</v>
      </c>
      <c r="FG19" s="54"/>
      <c r="FH19" s="479"/>
      <c r="FI19" s="54" t="s">
        <v>232</v>
      </c>
      <c r="FJ19" s="45"/>
      <c r="FK19" s="54"/>
      <c r="FL19" s="479"/>
      <c r="FM19" s="54" t="s">
        <v>232</v>
      </c>
      <c r="FN19" s="45"/>
      <c r="FO19" s="54"/>
      <c r="FP19" s="479"/>
      <c r="FQ19" s="54" t="s">
        <v>232</v>
      </c>
      <c r="FR19" s="45"/>
      <c r="FS19" s="54"/>
      <c r="FT19" s="479"/>
      <c r="FU19" s="54" t="s">
        <v>232</v>
      </c>
      <c r="FV19" s="45"/>
      <c r="FW19" s="54"/>
      <c r="FX19" s="479"/>
      <c r="FY19" s="54" t="s">
        <v>232</v>
      </c>
      <c r="FZ19" s="128"/>
      <c r="GA19" s="54"/>
      <c r="GB19" s="479"/>
      <c r="GC19" s="54" t="s">
        <v>232</v>
      </c>
      <c r="GD19" s="45"/>
      <c r="GE19" s="54"/>
      <c r="GF19" s="479"/>
      <c r="GG19" s="54" t="s">
        <v>232</v>
      </c>
      <c r="GH19" s="45"/>
      <c r="GI19" s="54"/>
      <c r="GJ19" s="479"/>
      <c r="GK19" s="54" t="s">
        <v>232</v>
      </c>
      <c r="GL19" s="128"/>
      <c r="GM19" s="54"/>
      <c r="GN19" s="479"/>
      <c r="GO19" s="54" t="s">
        <v>232</v>
      </c>
      <c r="GP19" s="135" t="s">
        <v>395</v>
      </c>
      <c r="GQ19" s="54"/>
      <c r="GR19" s="479"/>
      <c r="GS19" s="54" t="s">
        <v>232</v>
      </c>
      <c r="GT19" s="135"/>
      <c r="GU19" s="54"/>
      <c r="GV19" s="479"/>
      <c r="GW19" s="54" t="s">
        <v>232</v>
      </c>
      <c r="GX19" s="135"/>
      <c r="GY19" s="54"/>
      <c r="GZ19" s="479"/>
      <c r="HA19" s="54" t="s">
        <v>232</v>
      </c>
      <c r="HB19" s="135"/>
      <c r="HC19" s="54"/>
      <c r="HD19" s="479"/>
      <c r="HE19" s="54" t="s">
        <v>232</v>
      </c>
      <c r="HF19" s="135"/>
      <c r="HG19" s="54"/>
      <c r="HH19" s="479"/>
      <c r="HI19" s="54" t="s">
        <v>232</v>
      </c>
      <c r="HJ19" s="135"/>
      <c r="HK19" s="54"/>
      <c r="HL19" s="479"/>
      <c r="HM19" s="54" t="s">
        <v>232</v>
      </c>
      <c r="HN19" s="135"/>
      <c r="HO19" s="54"/>
      <c r="HP19" s="479"/>
      <c r="HQ19" s="54" t="s">
        <v>232</v>
      </c>
      <c r="HR19" s="135"/>
      <c r="HS19" s="54"/>
      <c r="HT19" s="479"/>
    </row>
    <row r="20" spans="1:228" ht="35.25" customHeight="1" x14ac:dyDescent="0.25">
      <c r="A20" s="54" t="s">
        <v>233</v>
      </c>
      <c r="B20" s="45" t="s">
        <v>395</v>
      </c>
      <c r="C20" s="54"/>
      <c r="D20" s="479"/>
      <c r="E20" s="54" t="s">
        <v>233</v>
      </c>
      <c r="F20" s="115"/>
      <c r="G20" s="54"/>
      <c r="H20" s="479"/>
      <c r="I20" s="54" t="s">
        <v>233</v>
      </c>
      <c r="J20" s="207"/>
      <c r="K20" s="54"/>
      <c r="L20" s="479"/>
      <c r="M20" s="54" t="s">
        <v>233</v>
      </c>
      <c r="N20" s="45"/>
      <c r="O20" s="54"/>
      <c r="P20" s="479"/>
      <c r="Q20" s="54" t="s">
        <v>233</v>
      </c>
      <c r="R20" s="135" t="s">
        <v>395</v>
      </c>
      <c r="S20" s="54"/>
      <c r="T20" s="479"/>
      <c r="U20" s="54" t="s">
        <v>233</v>
      </c>
      <c r="V20" s="45"/>
      <c r="W20" s="54"/>
      <c r="X20" s="479"/>
      <c r="Y20" s="54" t="s">
        <v>233</v>
      </c>
      <c r="Z20" s="45" t="s">
        <v>395</v>
      </c>
      <c r="AA20" s="54"/>
      <c r="AB20" s="479"/>
      <c r="AC20" s="54" t="s">
        <v>233</v>
      </c>
      <c r="AD20" s="45" t="s">
        <v>470</v>
      </c>
      <c r="AE20" s="54"/>
      <c r="AF20" s="479"/>
      <c r="AG20" s="54" t="s">
        <v>233</v>
      </c>
      <c r="AH20" s="45"/>
      <c r="AI20" s="54"/>
      <c r="AJ20" s="479"/>
      <c r="AK20" s="54" t="s">
        <v>233</v>
      </c>
      <c r="AL20" s="45"/>
      <c r="AM20" s="54"/>
      <c r="AN20" s="479"/>
      <c r="AO20" s="54" t="s">
        <v>233</v>
      </c>
      <c r="AP20" s="45" t="s">
        <v>395</v>
      </c>
      <c r="AQ20" s="54"/>
      <c r="AR20" s="479"/>
      <c r="AS20" s="54" t="s">
        <v>233</v>
      </c>
      <c r="AT20" s="45"/>
      <c r="AU20" s="54"/>
      <c r="AV20" s="479"/>
      <c r="AW20" s="54" t="s">
        <v>233</v>
      </c>
      <c r="AX20" s="45"/>
      <c r="AY20" s="54"/>
      <c r="AZ20" s="479"/>
      <c r="BA20" s="54" t="s">
        <v>233</v>
      </c>
      <c r="BB20" s="45" t="s">
        <v>395</v>
      </c>
      <c r="BC20" s="54"/>
      <c r="BD20" s="479"/>
      <c r="BE20" s="54" t="s">
        <v>233</v>
      </c>
      <c r="BF20" s="45"/>
      <c r="BG20" s="54"/>
      <c r="BH20" s="479"/>
      <c r="BI20" s="54" t="s">
        <v>233</v>
      </c>
      <c r="BJ20" s="45" t="s">
        <v>470</v>
      </c>
      <c r="BK20" s="54"/>
      <c r="BL20" s="479"/>
      <c r="BM20" s="54" t="s">
        <v>233</v>
      </c>
      <c r="BN20" s="45"/>
      <c r="BO20" s="54"/>
      <c r="BP20" s="479"/>
      <c r="BQ20" s="54" t="s">
        <v>233</v>
      </c>
      <c r="BR20" s="45"/>
      <c r="BS20" s="54"/>
      <c r="BT20" s="479"/>
      <c r="BU20" s="54" t="s">
        <v>233</v>
      </c>
      <c r="BV20" s="249"/>
      <c r="BW20" s="54"/>
      <c r="BX20" s="479"/>
      <c r="BY20" s="54" t="s">
        <v>233</v>
      </c>
      <c r="BZ20" s="45"/>
      <c r="CA20" s="54"/>
      <c r="CB20" s="479"/>
      <c r="CC20" s="54" t="s">
        <v>233</v>
      </c>
      <c r="CD20" s="45"/>
      <c r="CE20" s="54"/>
      <c r="CF20" s="479"/>
      <c r="CG20" s="54" t="s">
        <v>233</v>
      </c>
      <c r="CH20" s="168" t="s">
        <v>395</v>
      </c>
      <c r="CI20" s="54"/>
      <c r="CJ20" s="479"/>
      <c r="CK20" s="54" t="s">
        <v>233</v>
      </c>
      <c r="CL20" s="45"/>
      <c r="CM20" s="54"/>
      <c r="CN20" s="479"/>
      <c r="CO20" s="54" t="s">
        <v>233</v>
      </c>
      <c r="CP20" s="128" t="s">
        <v>395</v>
      </c>
      <c r="CQ20" s="54"/>
      <c r="CR20" s="479"/>
      <c r="CS20" s="54" t="s">
        <v>233</v>
      </c>
      <c r="CT20" s="45"/>
      <c r="CU20" s="54"/>
      <c r="CV20" s="479"/>
      <c r="CW20" s="54" t="s">
        <v>233</v>
      </c>
      <c r="CX20" s="45"/>
      <c r="CY20" s="54"/>
      <c r="CZ20" s="479"/>
      <c r="DA20" s="54" t="s">
        <v>233</v>
      </c>
      <c r="DB20" s="128" t="s">
        <v>395</v>
      </c>
      <c r="DC20" s="54"/>
      <c r="DD20" s="479"/>
      <c r="DE20" s="54" t="s">
        <v>233</v>
      </c>
      <c r="DF20" s="135"/>
      <c r="DG20" s="54"/>
      <c r="DH20" s="479"/>
      <c r="DI20" s="54" t="s">
        <v>233</v>
      </c>
      <c r="DJ20" s="45"/>
      <c r="DK20" s="54"/>
      <c r="DL20" s="479"/>
      <c r="DM20" s="54" t="s">
        <v>233</v>
      </c>
      <c r="DN20" s="45" t="s">
        <v>395</v>
      </c>
      <c r="DO20" s="54"/>
      <c r="DP20" s="479"/>
      <c r="DQ20" s="54" t="s">
        <v>233</v>
      </c>
      <c r="DR20" s="45" t="s">
        <v>395</v>
      </c>
      <c r="DS20" s="54"/>
      <c r="DT20" s="479"/>
      <c r="DU20" s="54" t="s">
        <v>233</v>
      </c>
      <c r="DV20" s="45" t="s">
        <v>395</v>
      </c>
      <c r="DW20" s="54"/>
      <c r="DX20" s="479"/>
      <c r="DY20" s="54" t="s">
        <v>233</v>
      </c>
      <c r="DZ20" s="45"/>
      <c r="EA20" s="54"/>
      <c r="EB20" s="479"/>
      <c r="EC20" s="54" t="s">
        <v>233</v>
      </c>
      <c r="ED20" s="45" t="s">
        <v>395</v>
      </c>
      <c r="EE20" s="54"/>
      <c r="EF20" s="479"/>
      <c r="EG20" s="54" t="s">
        <v>233</v>
      </c>
      <c r="EH20" s="207"/>
      <c r="EI20" s="54"/>
      <c r="EJ20" s="479"/>
      <c r="EK20" s="54" t="s">
        <v>233</v>
      </c>
      <c r="EL20" s="45" t="s">
        <v>395</v>
      </c>
      <c r="EM20" s="54"/>
      <c r="EN20" s="479"/>
      <c r="EO20" s="54" t="s">
        <v>233</v>
      </c>
      <c r="EP20" s="45"/>
      <c r="EQ20" s="54"/>
      <c r="ER20" s="479"/>
      <c r="ES20" s="54" t="s">
        <v>233</v>
      </c>
      <c r="ET20" s="45"/>
      <c r="EU20" s="54"/>
      <c r="EV20" s="479"/>
      <c r="EW20" s="54" t="s">
        <v>233</v>
      </c>
      <c r="EX20" s="45"/>
      <c r="EY20" s="54"/>
      <c r="EZ20" s="479"/>
      <c r="FA20" s="54" t="s">
        <v>233</v>
      </c>
      <c r="FB20" s="45" t="s">
        <v>395</v>
      </c>
      <c r="FC20" s="54"/>
      <c r="FD20" s="479"/>
      <c r="FE20" s="54" t="s">
        <v>233</v>
      </c>
      <c r="FF20" s="268" t="s">
        <v>395</v>
      </c>
      <c r="FG20" s="54"/>
      <c r="FH20" s="479"/>
      <c r="FI20" s="54" t="s">
        <v>233</v>
      </c>
      <c r="FJ20" s="45"/>
      <c r="FK20" s="54"/>
      <c r="FL20" s="479"/>
      <c r="FM20" s="54" t="s">
        <v>233</v>
      </c>
      <c r="FN20" s="45"/>
      <c r="FO20" s="54"/>
      <c r="FP20" s="479"/>
      <c r="FQ20" s="54" t="s">
        <v>233</v>
      </c>
      <c r="FR20" s="45"/>
      <c r="FS20" s="54"/>
      <c r="FT20" s="479"/>
      <c r="FU20" s="54" t="s">
        <v>233</v>
      </c>
      <c r="FV20" s="45"/>
      <c r="FW20" s="54"/>
      <c r="FX20" s="479"/>
      <c r="FY20" s="54" t="s">
        <v>233</v>
      </c>
      <c r="FZ20" s="128"/>
      <c r="GA20" s="54"/>
      <c r="GB20" s="479"/>
      <c r="GC20" s="54" t="s">
        <v>233</v>
      </c>
      <c r="GD20" s="45"/>
      <c r="GE20" s="54"/>
      <c r="GF20" s="479"/>
      <c r="GG20" s="54" t="s">
        <v>233</v>
      </c>
      <c r="GH20" s="45"/>
      <c r="GI20" s="54"/>
      <c r="GJ20" s="479"/>
      <c r="GK20" s="54" t="s">
        <v>233</v>
      </c>
      <c r="GL20" s="128"/>
      <c r="GM20" s="54"/>
      <c r="GN20" s="479"/>
      <c r="GO20" s="54" t="s">
        <v>233</v>
      </c>
      <c r="GP20" s="135"/>
      <c r="GQ20" s="54"/>
      <c r="GR20" s="479"/>
      <c r="GS20" s="54" t="s">
        <v>233</v>
      </c>
      <c r="GT20" s="135"/>
      <c r="GU20" s="54"/>
      <c r="GV20" s="479"/>
      <c r="GW20" s="54" t="s">
        <v>233</v>
      </c>
      <c r="GX20" s="135"/>
      <c r="GY20" s="54"/>
      <c r="GZ20" s="479"/>
      <c r="HA20" s="54" t="s">
        <v>233</v>
      </c>
      <c r="HB20" s="135"/>
      <c r="HC20" s="54"/>
      <c r="HD20" s="479"/>
      <c r="HE20" s="54" t="s">
        <v>233</v>
      </c>
      <c r="HF20" s="135"/>
      <c r="HG20" s="54"/>
      <c r="HH20" s="479"/>
      <c r="HI20" s="54" t="s">
        <v>233</v>
      </c>
      <c r="HJ20" s="135"/>
      <c r="HK20" s="54"/>
      <c r="HL20" s="479"/>
      <c r="HM20" s="54" t="s">
        <v>233</v>
      </c>
      <c r="HN20" s="135"/>
      <c r="HO20" s="54"/>
      <c r="HP20" s="479"/>
      <c r="HQ20" s="54" t="s">
        <v>233</v>
      </c>
      <c r="HR20" s="135"/>
      <c r="HS20" s="54"/>
      <c r="HT20" s="479"/>
    </row>
    <row r="21" spans="1:228" ht="36.75" customHeight="1" x14ac:dyDescent="0.25">
      <c r="A21" s="54" t="s">
        <v>234</v>
      </c>
      <c r="B21" s="45"/>
      <c r="C21" s="54"/>
      <c r="D21" s="479"/>
      <c r="E21" s="54" t="s">
        <v>234</v>
      </c>
      <c r="F21" s="115"/>
      <c r="G21" s="54"/>
      <c r="H21" s="479"/>
      <c r="I21" s="54" t="s">
        <v>234</v>
      </c>
      <c r="J21" s="207"/>
      <c r="K21" s="54"/>
      <c r="L21" s="479"/>
      <c r="M21" s="54" t="s">
        <v>234</v>
      </c>
      <c r="N21" s="45"/>
      <c r="O21" s="54"/>
      <c r="P21" s="479"/>
      <c r="Q21" s="54" t="s">
        <v>234</v>
      </c>
      <c r="R21" s="135" t="s">
        <v>395</v>
      </c>
      <c r="S21" s="54"/>
      <c r="T21" s="479"/>
      <c r="U21" s="54" t="s">
        <v>234</v>
      </c>
      <c r="V21" s="45"/>
      <c r="W21" s="54"/>
      <c r="X21" s="479"/>
      <c r="Y21" s="54" t="s">
        <v>234</v>
      </c>
      <c r="Z21" s="45"/>
      <c r="AA21" s="54"/>
      <c r="AB21" s="479"/>
      <c r="AC21" s="54" t="s">
        <v>234</v>
      </c>
      <c r="AD21" s="45" t="s">
        <v>470</v>
      </c>
      <c r="AE21" s="54"/>
      <c r="AF21" s="479"/>
      <c r="AG21" s="54" t="s">
        <v>234</v>
      </c>
      <c r="AH21" s="45"/>
      <c r="AI21" s="54"/>
      <c r="AJ21" s="479"/>
      <c r="AK21" s="54" t="s">
        <v>234</v>
      </c>
      <c r="AL21" s="45"/>
      <c r="AM21" s="54"/>
      <c r="AN21" s="479"/>
      <c r="AO21" s="54" t="s">
        <v>234</v>
      </c>
      <c r="AP21" s="45" t="s">
        <v>395</v>
      </c>
      <c r="AQ21" s="54"/>
      <c r="AR21" s="479"/>
      <c r="AS21" s="54" t="s">
        <v>234</v>
      </c>
      <c r="AT21" s="45"/>
      <c r="AU21" s="54"/>
      <c r="AV21" s="479"/>
      <c r="AW21" s="54" t="s">
        <v>234</v>
      </c>
      <c r="AX21" s="45"/>
      <c r="AY21" s="54"/>
      <c r="AZ21" s="479"/>
      <c r="BA21" s="54" t="s">
        <v>234</v>
      </c>
      <c r="BB21" s="45" t="s">
        <v>395</v>
      </c>
      <c r="BC21" s="54"/>
      <c r="BD21" s="479"/>
      <c r="BE21" s="54" t="s">
        <v>234</v>
      </c>
      <c r="BF21" s="45"/>
      <c r="BG21" s="54"/>
      <c r="BH21" s="479"/>
      <c r="BI21" s="54" t="s">
        <v>234</v>
      </c>
      <c r="BJ21" s="45" t="s">
        <v>470</v>
      </c>
      <c r="BK21" s="54"/>
      <c r="BL21" s="479"/>
      <c r="BM21" s="54" t="s">
        <v>234</v>
      </c>
      <c r="BN21" s="45"/>
      <c r="BO21" s="54"/>
      <c r="BP21" s="479"/>
      <c r="BQ21" s="54" t="s">
        <v>234</v>
      </c>
      <c r="BR21" s="45"/>
      <c r="BS21" s="54"/>
      <c r="BT21" s="479"/>
      <c r="BU21" s="54" t="s">
        <v>234</v>
      </c>
      <c r="BV21" s="249"/>
      <c r="BW21" s="54"/>
      <c r="BX21" s="479"/>
      <c r="BY21" s="54" t="s">
        <v>234</v>
      </c>
      <c r="BZ21" s="45"/>
      <c r="CA21" s="54"/>
      <c r="CB21" s="479"/>
      <c r="CC21" s="54" t="s">
        <v>234</v>
      </c>
      <c r="CD21" s="45"/>
      <c r="CE21" s="54"/>
      <c r="CF21" s="479"/>
      <c r="CG21" s="54" t="s">
        <v>234</v>
      </c>
      <c r="CH21" s="169" t="s">
        <v>395</v>
      </c>
      <c r="CI21" s="54"/>
      <c r="CJ21" s="479"/>
      <c r="CK21" s="54" t="s">
        <v>234</v>
      </c>
      <c r="CL21" s="45"/>
      <c r="CM21" s="54"/>
      <c r="CN21" s="479"/>
      <c r="CO21" s="54" t="s">
        <v>234</v>
      </c>
      <c r="CP21" s="128" t="s">
        <v>395</v>
      </c>
      <c r="CQ21" s="54"/>
      <c r="CR21" s="479"/>
      <c r="CS21" s="54" t="s">
        <v>234</v>
      </c>
      <c r="CT21" s="45"/>
      <c r="CU21" s="54"/>
      <c r="CV21" s="479"/>
      <c r="CW21" s="54" t="s">
        <v>234</v>
      </c>
      <c r="CX21" s="45"/>
      <c r="CY21" s="54"/>
      <c r="CZ21" s="479"/>
      <c r="DA21" s="54" t="s">
        <v>234</v>
      </c>
      <c r="DB21" s="128" t="s">
        <v>395</v>
      </c>
      <c r="DC21" s="54"/>
      <c r="DD21" s="479"/>
      <c r="DE21" s="54" t="s">
        <v>234</v>
      </c>
      <c r="DF21" s="135"/>
      <c r="DG21" s="54"/>
      <c r="DH21" s="479"/>
      <c r="DI21" s="54" t="s">
        <v>234</v>
      </c>
      <c r="DJ21" s="45"/>
      <c r="DK21" s="54"/>
      <c r="DL21" s="479"/>
      <c r="DM21" s="54" t="s">
        <v>234</v>
      </c>
      <c r="DN21" s="45" t="s">
        <v>395</v>
      </c>
      <c r="DO21" s="54"/>
      <c r="DP21" s="479"/>
      <c r="DQ21" s="54" t="s">
        <v>234</v>
      </c>
      <c r="DR21" s="45" t="s">
        <v>395</v>
      </c>
      <c r="DS21" s="54"/>
      <c r="DT21" s="479"/>
      <c r="DU21" s="54" t="s">
        <v>234</v>
      </c>
      <c r="DV21" s="45" t="s">
        <v>395</v>
      </c>
      <c r="DW21" s="54"/>
      <c r="DX21" s="479"/>
      <c r="DY21" s="54" t="s">
        <v>234</v>
      </c>
      <c r="DZ21" s="45"/>
      <c r="EA21" s="54"/>
      <c r="EB21" s="479"/>
      <c r="EC21" s="54" t="s">
        <v>234</v>
      </c>
      <c r="ED21" s="45"/>
      <c r="EE21" s="54"/>
      <c r="EF21" s="479"/>
      <c r="EG21" s="54" t="s">
        <v>234</v>
      </c>
      <c r="EH21" s="207"/>
      <c r="EI21" s="54"/>
      <c r="EJ21" s="479"/>
      <c r="EK21" s="54" t="s">
        <v>234</v>
      </c>
      <c r="EL21" s="45" t="s">
        <v>395</v>
      </c>
      <c r="EM21" s="54"/>
      <c r="EN21" s="479"/>
      <c r="EO21" s="54" t="s">
        <v>234</v>
      </c>
      <c r="EP21" s="45" t="s">
        <v>395</v>
      </c>
      <c r="EQ21" s="54"/>
      <c r="ER21" s="479"/>
      <c r="ES21" s="54" t="s">
        <v>234</v>
      </c>
      <c r="ET21" s="45"/>
      <c r="EU21" s="54"/>
      <c r="EV21" s="479"/>
      <c r="EW21" s="54" t="s">
        <v>234</v>
      </c>
      <c r="EX21" s="45"/>
      <c r="EY21" s="54"/>
      <c r="EZ21" s="479"/>
      <c r="FA21" s="54" t="s">
        <v>234</v>
      </c>
      <c r="FB21" s="45" t="s">
        <v>395</v>
      </c>
      <c r="FC21" s="54"/>
      <c r="FD21" s="479"/>
      <c r="FE21" s="54" t="s">
        <v>234</v>
      </c>
      <c r="FF21" s="268" t="s">
        <v>395</v>
      </c>
      <c r="FG21" s="54"/>
      <c r="FH21" s="479"/>
      <c r="FI21" s="54" t="s">
        <v>234</v>
      </c>
      <c r="FJ21" s="45"/>
      <c r="FK21" s="54"/>
      <c r="FL21" s="479"/>
      <c r="FM21" s="54" t="s">
        <v>234</v>
      </c>
      <c r="FN21" s="45"/>
      <c r="FO21" s="54"/>
      <c r="FP21" s="479"/>
      <c r="FQ21" s="54" t="s">
        <v>234</v>
      </c>
      <c r="FR21" s="45"/>
      <c r="FS21" s="54"/>
      <c r="FT21" s="479"/>
      <c r="FU21" s="54" t="s">
        <v>234</v>
      </c>
      <c r="FV21" s="45"/>
      <c r="FW21" s="54"/>
      <c r="FX21" s="479"/>
      <c r="FY21" s="54" t="s">
        <v>234</v>
      </c>
      <c r="FZ21" s="128"/>
      <c r="GA21" s="54"/>
      <c r="GB21" s="479"/>
      <c r="GC21" s="54" t="s">
        <v>234</v>
      </c>
      <c r="GD21" s="45"/>
      <c r="GE21" s="54"/>
      <c r="GF21" s="479"/>
      <c r="GG21" s="54" t="s">
        <v>234</v>
      </c>
      <c r="GH21" s="45"/>
      <c r="GI21" s="54"/>
      <c r="GJ21" s="479"/>
      <c r="GK21" s="54" t="s">
        <v>234</v>
      </c>
      <c r="GL21" s="128"/>
      <c r="GM21" s="54"/>
      <c r="GN21" s="479"/>
      <c r="GO21" s="54" t="s">
        <v>234</v>
      </c>
      <c r="GP21" s="135"/>
      <c r="GQ21" s="54"/>
      <c r="GR21" s="479"/>
      <c r="GS21" s="54" t="s">
        <v>234</v>
      </c>
      <c r="GT21" s="135"/>
      <c r="GU21" s="54"/>
      <c r="GV21" s="479"/>
      <c r="GW21" s="54" t="s">
        <v>234</v>
      </c>
      <c r="GX21" s="135"/>
      <c r="GY21" s="54"/>
      <c r="GZ21" s="479"/>
      <c r="HA21" s="54" t="s">
        <v>234</v>
      </c>
      <c r="HB21" s="135"/>
      <c r="HC21" s="54"/>
      <c r="HD21" s="479"/>
      <c r="HE21" s="54" t="s">
        <v>234</v>
      </c>
      <c r="HF21" s="135"/>
      <c r="HG21" s="54"/>
      <c r="HH21" s="479"/>
      <c r="HI21" s="54" t="s">
        <v>234</v>
      </c>
      <c r="HJ21" s="135"/>
      <c r="HK21" s="54"/>
      <c r="HL21" s="479"/>
      <c r="HM21" s="54" t="s">
        <v>234</v>
      </c>
      <c r="HN21" s="135"/>
      <c r="HO21" s="54"/>
      <c r="HP21" s="479"/>
      <c r="HQ21" s="54" t="s">
        <v>234</v>
      </c>
      <c r="HR21" s="135"/>
      <c r="HS21" s="54"/>
      <c r="HT21" s="479"/>
    </row>
    <row r="22" spans="1:228" ht="84.75" customHeight="1" x14ac:dyDescent="0.25">
      <c r="A22" s="84" t="s">
        <v>283</v>
      </c>
      <c r="B22" s="496" t="str">
        <f>IF('Mapa de Riesgos y Oportunidades'!$C$8="Oportunidad","NO APLICA",'Mapa de Riesgos y Oportunidades'!M10)</f>
        <v>Gestionar la disminución de los costos de matrícula</v>
      </c>
      <c r="C22" s="496"/>
      <c r="D22" s="496"/>
      <c r="E22" s="86" t="s">
        <v>283</v>
      </c>
      <c r="F22" s="485" t="str">
        <f>IF('Mapa de Riesgos y Oportunidades'!$C$8="Oportunidad","NO APLICA",'Mapa de Riesgos y Oportunidades'!M15)</f>
        <v>Seguimiento a los estudiantes con bajo rendimiento academico.</v>
      </c>
      <c r="G22" s="485"/>
      <c r="H22" s="485"/>
      <c r="I22" s="84" t="s">
        <v>283</v>
      </c>
      <c r="J22" s="496">
        <f>IF('Mapa de Riesgos y Oportunidades'!$C$8="Oportunidad","NO APLICA",'Mapa de Riesgos y Oportunidades'!M20)</f>
        <v>0</v>
      </c>
      <c r="K22" s="496"/>
      <c r="L22" s="496"/>
      <c r="M22" s="86" t="s">
        <v>283</v>
      </c>
      <c r="N22" s="485">
        <f>IF('Mapa de Riesgos y Oportunidades'!$C$13="Oportunidad","NO APLICA",'Mapa de Riesgos y Oportunidades'!M25)</f>
        <v>0</v>
      </c>
      <c r="O22" s="485"/>
      <c r="P22" s="485"/>
      <c r="Q22" s="85" t="s">
        <v>283</v>
      </c>
      <c r="R22" s="496" t="str">
        <f>IF('Mapa de Riesgos y Oportunidades'!$C$8="Oportunidad","NO APLICA",'Mapa de Riesgos y Oportunidades'!M30)</f>
        <v>Realizar y evaluar el Flujo de Caja</v>
      </c>
      <c r="S22" s="496"/>
      <c r="T22" s="496"/>
      <c r="U22" s="87" t="s">
        <v>283</v>
      </c>
      <c r="V22" s="485">
        <f>IF('Mapa de Riesgos y Oportunidades'!$C$13="Oportunidad","NO APLICA",'Mapa de Riesgos y Oportunidades'!M35)</f>
        <v>0</v>
      </c>
      <c r="W22" s="485"/>
      <c r="X22" s="485"/>
      <c r="Y22" s="85" t="s">
        <v>283</v>
      </c>
      <c r="Z22" s="496" t="str">
        <f>IF('Mapa de Riesgos y Oportunidades'!$C$18="Oportunidad","NO APLICA",'Mapa de Riesgos y Oportunidades'!M40)</f>
        <v>Solicitar el suministro de equipos de cómputo para operatividad en las funciones propias de la biblioteca.</v>
      </c>
      <c r="AA22" s="496"/>
      <c r="AB22" s="496"/>
      <c r="AC22" s="87" t="s">
        <v>283</v>
      </c>
      <c r="AD22" s="485">
        <f>IF('Mapa de Riesgos y Oportunidades'!$C$23="Oportunidad","NO APLICA",'Mapa de Riesgos y Oportunidades'!M48)</f>
        <v>0</v>
      </c>
      <c r="AE22" s="485"/>
      <c r="AF22" s="485"/>
      <c r="AG22" s="123" t="s">
        <v>283</v>
      </c>
      <c r="AH22" s="486" t="e">
        <f>IF('Mapa de Riesgos y Oportunidades'!$C$33="Oportunidad","NO APLICA",'Mapa de Riesgos y Oportunidades'!#REF!)</f>
        <v>#REF!</v>
      </c>
      <c r="AI22" s="486"/>
      <c r="AJ22" s="486"/>
      <c r="AK22" s="87" t="s">
        <v>283</v>
      </c>
      <c r="AL22" s="485" t="e">
        <f>IF('Mapa de Riesgos y Oportunidades'!$C$33="Oportunidad","NO APLICA",'Mapa de Riesgos y Oportunidades'!#REF!)</f>
        <v>#REF!</v>
      </c>
      <c r="AM22" s="485"/>
      <c r="AN22" s="485"/>
      <c r="AO22" s="123" t="s">
        <v>283</v>
      </c>
      <c r="AP22" s="486" t="e">
        <f>IF('Mapa de Riesgos y Oportunidades'!$C$33="Oportunidad","NO APLICA",'Mapa de Riesgos y Oportunidades'!#REF!)</f>
        <v>#REF!</v>
      </c>
      <c r="AQ22" s="486"/>
      <c r="AR22" s="486"/>
      <c r="AS22" s="87" t="s">
        <v>283</v>
      </c>
      <c r="AT22" s="485">
        <f>IF('Mapa de Riesgos y Oportunidades'!$C$33="Oportunidad","NO APLICA",'Mapa de Riesgos y Oportunidades'!M68)</f>
        <v>0</v>
      </c>
      <c r="AU22" s="485"/>
      <c r="AV22" s="485"/>
      <c r="AW22" s="123" t="s">
        <v>283</v>
      </c>
      <c r="AX22" s="486">
        <f>IF('Mapa de Riesgos y Oportunidades'!$C$33="Oportunidad","NO APLICA",'Mapa de Riesgos y Oportunidades'!M73)</f>
        <v>0</v>
      </c>
      <c r="AY22" s="486"/>
      <c r="AZ22" s="486"/>
      <c r="BA22" s="87" t="s">
        <v>283</v>
      </c>
      <c r="BB22" s="485">
        <f>IF('Mapa de Riesgos y Oportunidades'!$C$33="Oportunidad","NO APLICA",'Mapa de Riesgos y Oportunidades'!M78)</f>
        <v>0</v>
      </c>
      <c r="BC22" s="485"/>
      <c r="BD22" s="485"/>
      <c r="BE22" s="123" t="s">
        <v>283</v>
      </c>
      <c r="BF22" s="486">
        <f>IF('Mapa de Riesgos y Oportunidades'!$C$33="Oportunidad","NO APLICA",'Mapa de Riesgos y Oportunidades'!M83)</f>
        <v>0</v>
      </c>
      <c r="BG22" s="486"/>
      <c r="BH22" s="486"/>
      <c r="BI22" s="87" t="s">
        <v>283</v>
      </c>
      <c r="BJ22" s="485" t="str">
        <f>IF('Mapa de Riesgos y Oportunidades'!$C$33="Oportunidad","NO APLICA",'Mapa de Riesgos y Oportunidades'!M88)</f>
        <v>Ejecución de los planes de mejoramientos de los 7 estandares de habilitación.</v>
      </c>
      <c r="BK22" s="485"/>
      <c r="BL22" s="485"/>
      <c r="BM22" s="123" t="s">
        <v>283</v>
      </c>
      <c r="BN22" s="486">
        <f>IF('Mapa de Riesgos y Oportunidades'!$C$33="Oportunidad","NO APLICA",'Mapa de Riesgos y Oportunidades'!M93)</f>
        <v>0</v>
      </c>
      <c r="BO22" s="486"/>
      <c r="BP22" s="486"/>
      <c r="BQ22" s="87" t="s">
        <v>283</v>
      </c>
      <c r="BR22" s="485">
        <f>IF('Mapa de Riesgos y Oportunidades'!$C$33="Oportunidad","NO APLICA",'Mapa de Riesgos y Oportunidades'!M98)</f>
        <v>0</v>
      </c>
      <c r="BS22" s="485"/>
      <c r="BT22" s="485"/>
      <c r="BU22" s="123" t="s">
        <v>283</v>
      </c>
      <c r="BV22" s="486">
        <f>IF('Mapa de Riesgos y Oportunidades'!$C$33="Oportunidad","NO APLICA",'Mapa de Riesgos y Oportunidades'!M103)</f>
        <v>0</v>
      </c>
      <c r="BW22" s="486"/>
      <c r="BX22" s="486"/>
      <c r="BY22" s="87" t="s">
        <v>283</v>
      </c>
      <c r="BZ22" s="485">
        <f>IF('Mapa de Riesgos y Oportunidades'!$C$33="Oportunidad","NO APLICA",'Mapa de Riesgos y Oportunidades'!M108)</f>
        <v>0</v>
      </c>
      <c r="CA22" s="485"/>
      <c r="CB22" s="485"/>
      <c r="CC22" s="123" t="s">
        <v>283</v>
      </c>
      <c r="CD22" s="486">
        <f>IF('Mapa de Riesgos y Oportunidades'!$C$33="Oportunidad","NO APLICA",'Mapa de Riesgos y Oportunidades'!M113)</f>
        <v>0</v>
      </c>
      <c r="CE22" s="486"/>
      <c r="CF22" s="486"/>
      <c r="CG22" s="87" t="s">
        <v>283</v>
      </c>
      <c r="CH22" s="485">
        <f>IF('Mapa de Riesgos y Oportunidades'!$C$33="Oportunidad","NO APLICA",'Mapa de Riesgos y Oportunidades'!M118)</f>
        <v>0</v>
      </c>
      <c r="CI22" s="485"/>
      <c r="CJ22" s="485"/>
      <c r="CK22" s="123" t="s">
        <v>283</v>
      </c>
      <c r="CL22" s="486" t="str">
        <f>IF('Mapa de Riesgos y Oportunidades'!$C$33="Oportunidad","NO APLICA",'Mapa de Riesgos y Oportunidades'!M123)</f>
        <v>Divulgacion de políticas de operación y proceso de tecnología existentes</v>
      </c>
      <c r="CM22" s="486"/>
      <c r="CN22" s="486"/>
      <c r="CO22" s="87" t="s">
        <v>283</v>
      </c>
      <c r="CP22" s="485" t="str">
        <f>IF('Mapa de Riesgos y Oportunidades'!$C$33="Oportunidad","NO APLICA",'Mapa de Riesgos y Oportunidades'!M128)</f>
        <v>Tan pronto acaba cada semestre académico, se solicita a los docentes de inglés pregrado la entrega física y firmada de las cada una de las actas de notas cerradas generadas por la plataforma SMA.</v>
      </c>
      <c r="CQ22" s="485"/>
      <c r="CR22" s="485"/>
      <c r="CS22" s="123" t="s">
        <v>283</v>
      </c>
      <c r="CT22" s="486">
        <f>IF('Mapa de Riesgos y Oportunidades'!$C$33="Oportunidad","NO APLICA",'Mapa de Riesgos y Oportunidades'!M133)</f>
        <v>0</v>
      </c>
      <c r="CU22" s="486"/>
      <c r="CV22" s="486"/>
      <c r="CW22" s="87" t="s">
        <v>283</v>
      </c>
      <c r="CX22" s="485">
        <f>IF('Mapa de Riesgos y Oportunidades'!$C$33="Oportunidad","NO APLICA",'Mapa de Riesgos y Oportunidades'!M137)</f>
        <v>0</v>
      </c>
      <c r="CY22" s="485"/>
      <c r="CZ22" s="485"/>
      <c r="DA22" s="123" t="s">
        <v>283</v>
      </c>
      <c r="DB22" s="486">
        <f>IF('Mapa de Riesgos y Oportunidades'!$C$33="Oportunidad","NO APLICA",'Mapa de Riesgos y Oportunidades'!M143)</f>
        <v>0</v>
      </c>
      <c r="DC22" s="486"/>
      <c r="DD22" s="486"/>
      <c r="DE22" s="87" t="s">
        <v>283</v>
      </c>
      <c r="DF22" s="485">
        <f>IF('Mapa de Riesgos y Oportunidades'!$C$33="Oportunidad","NO APLICA",'Mapa de Riesgos y Oportunidades'!M148)</f>
        <v>0</v>
      </c>
      <c r="DG22" s="485"/>
      <c r="DH22" s="485"/>
      <c r="DI22" s="123" t="s">
        <v>283</v>
      </c>
      <c r="DJ22" s="486">
        <f>IF('Mapa de Riesgos y Oportunidades'!$C$33="Oportunidad","NO APLICA",'Mapa de Riesgos y Oportunidades'!M153)</f>
        <v>0</v>
      </c>
      <c r="DK22" s="486"/>
      <c r="DL22" s="486"/>
      <c r="DM22" s="87" t="s">
        <v>283</v>
      </c>
      <c r="DN22" s="485">
        <f>IF('Mapa de Riesgos y Oportunidades'!$C$33="Oportunidad","NO APLICA",'Mapa de Riesgos y Oportunidades'!M158)</f>
        <v>0</v>
      </c>
      <c r="DO22" s="485"/>
      <c r="DP22" s="485"/>
      <c r="DQ22" s="123" t="s">
        <v>283</v>
      </c>
      <c r="DR22" s="486">
        <f>IF('Mapa de Riesgos y Oportunidades'!$C$33="Oportunidad","NO APLICA",'Mapa de Riesgos y Oportunidades'!M163)</f>
        <v>0</v>
      </c>
      <c r="DS22" s="486"/>
      <c r="DT22" s="486"/>
      <c r="DU22" s="87" t="s">
        <v>283</v>
      </c>
      <c r="DV22" s="485">
        <f>IF('Mapa de Riesgos y Oportunidades'!$C$33="Oportunidad","NO APLICA",'Mapa de Riesgos y Oportunidades'!M168)</f>
        <v>0</v>
      </c>
      <c r="DW22" s="485"/>
      <c r="DX22" s="485"/>
      <c r="DY22" s="123" t="s">
        <v>283</v>
      </c>
      <c r="DZ22" s="486">
        <f>IF('Mapa de Riesgos y Oportunidades'!$C$33="Oportunidad","NO APLICA",'Mapa de Riesgos y Oportunidades'!M173)</f>
        <v>0</v>
      </c>
      <c r="EA22" s="486"/>
      <c r="EB22" s="486"/>
      <c r="EC22" s="87" t="s">
        <v>283</v>
      </c>
      <c r="ED22" s="485" t="str">
        <f>IF('Mapa de Riesgos y Oportunidades'!$C$33="Oportunidad","NO APLICA",'Mapa de Riesgos y Oportunidades'!M178)</f>
        <v>Revisión por parte de la oficina y la unidad academica de la completitud y pertinencia de la informacion consignada en el informe de Autoevaluacion y sus evidencias (anexos) antes de radicar la información en la plataforma disponible por el MEN</v>
      </c>
      <c r="EE22" s="485"/>
      <c r="EF22" s="485"/>
      <c r="EG22" s="123" t="s">
        <v>283</v>
      </c>
      <c r="EH22" s="486">
        <f>IF('Mapa de Riesgos y Oportunidades'!$C$33="Oportunidad","NO APLICA",'Mapa de Riesgos y Oportunidades'!M183)</f>
        <v>0</v>
      </c>
      <c r="EI22" s="486"/>
      <c r="EJ22" s="486"/>
      <c r="EK22" s="87" t="s">
        <v>283</v>
      </c>
      <c r="EL22" s="485"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2" s="485"/>
      <c r="EN22" s="485"/>
      <c r="EO22" s="123" t="s">
        <v>283</v>
      </c>
      <c r="EP22" s="486">
        <f>IF('Mapa de Riesgos y Oportunidades'!$C$33="Oportunidad","NO APLICA",'Mapa de Riesgos y Oportunidades'!M193)</f>
        <v>0</v>
      </c>
      <c r="EQ22" s="486"/>
      <c r="ER22" s="486"/>
      <c r="ES22" s="87" t="s">
        <v>283</v>
      </c>
      <c r="ET22" s="485">
        <f>IF('Mapa de Riesgos y Oportunidades'!$C$33="Oportunidad","NO APLICA",'Mapa de Riesgos y Oportunidades'!M198)</f>
        <v>0</v>
      </c>
      <c r="EU22" s="485"/>
      <c r="EV22" s="485"/>
      <c r="EW22" s="123" t="s">
        <v>283</v>
      </c>
      <c r="EX22" s="486">
        <f>IF('Mapa de Riesgos y Oportunidades'!$C$33="Oportunidad","NO APLICA",'Mapa de Riesgos y Oportunidades'!M203)</f>
        <v>0</v>
      </c>
      <c r="EY22" s="486"/>
      <c r="EZ22" s="486"/>
      <c r="FA22" s="87" t="s">
        <v>283</v>
      </c>
      <c r="FB22" s="485">
        <f>IF('Mapa de Riesgos y Oportunidades'!$C$33="Oportunidad","NO APLICA",'Mapa de Riesgos y Oportunidades'!M208)</f>
        <v>0</v>
      </c>
      <c r="FC22" s="485"/>
      <c r="FD22" s="485"/>
      <c r="FE22" s="123" t="s">
        <v>283</v>
      </c>
      <c r="FF22" s="486" t="str">
        <f>IF('Mapa de Riesgos y Oportunidades'!$C$33="Oportunidad","NO APLICA",'Mapa de Riesgos y Oportunidades'!M213)</f>
        <v>*Cotejo físico del inventario</v>
      </c>
      <c r="FG22" s="486"/>
      <c r="FH22" s="486"/>
      <c r="FI22" s="87" t="s">
        <v>283</v>
      </c>
      <c r="FJ22" s="485">
        <f>IF('Mapa de Riesgos y Oportunidades'!$C$33="Oportunidad","NO APLICA",'Mapa de Riesgos y Oportunidades'!M218)</f>
        <v>0</v>
      </c>
      <c r="FK22" s="485"/>
      <c r="FL22" s="485"/>
      <c r="FM22" s="123" t="s">
        <v>283</v>
      </c>
      <c r="FN22" s="486">
        <f>IF('Mapa de Riesgos y Oportunidades'!$C$33="Oportunidad","NO APLICA",'Mapa de Riesgos y Oportunidades'!M223)</f>
        <v>0</v>
      </c>
      <c r="FO22" s="486"/>
      <c r="FP22" s="486"/>
      <c r="FQ22" s="87" t="s">
        <v>283</v>
      </c>
      <c r="FR22" s="485" t="str">
        <f>IF('Mapa de Riesgos y Oportunidades'!$C$33="Oportunidad","NO APLICA",'Mapa de Riesgos y Oportunidades'!M228)</f>
        <v>Diversificar la presentación del contenido informativo</v>
      </c>
      <c r="FS22" s="485"/>
      <c r="FT22" s="485"/>
      <c r="FU22" s="123" t="s">
        <v>283</v>
      </c>
      <c r="FV22" s="486" t="str">
        <f>IF('Mapa de Riesgos y Oportunidades'!$C$33="Oportunidad","NO APLICA",'Mapa de Riesgos y Oportunidades'!M233)</f>
        <v>Obtención de nuevos contratos</v>
      </c>
      <c r="FW22" s="486"/>
      <c r="FX22" s="486"/>
      <c r="FY22" s="87" t="s">
        <v>283</v>
      </c>
      <c r="FZ22" s="485">
        <f>IF('Mapa de Riesgos y Oportunidades'!$C$33="Oportunidad","NO APLICA",'Mapa de Riesgos y Oportunidades'!M238)</f>
        <v>0</v>
      </c>
      <c r="GA22" s="485"/>
      <c r="GB22" s="485"/>
      <c r="GC22" s="123" t="s">
        <v>283</v>
      </c>
      <c r="GD22" s="486">
        <f>IF('Mapa de Riesgos y Oportunidades'!$C$33="Oportunidad","NO APLICA",'Mapa de Riesgos y Oportunidades'!M243)</f>
        <v>0</v>
      </c>
      <c r="GE22" s="486"/>
      <c r="GF22" s="486"/>
      <c r="GG22" s="87" t="s">
        <v>283</v>
      </c>
      <c r="GH22" s="485" t="str">
        <f>IF('Mapa de Riesgos y Oportunidades'!$C$33="Oportunidad","NO APLICA",'Mapa de Riesgos y Oportunidades'!M248)</f>
        <v>Programa de prácticas/pasantías/judicatura con aliados.</v>
      </c>
      <c r="GI22" s="485"/>
      <c r="GJ22" s="485"/>
      <c r="GK22" s="87" t="s">
        <v>283</v>
      </c>
      <c r="GL22" s="485">
        <f>IF('Mapa de Riesgos y Oportunidades'!$C$33="Oportunidad","NO APLICA",'Mapa de Riesgos y Oportunidades'!M253)</f>
        <v>0</v>
      </c>
      <c r="GM22" s="485"/>
      <c r="GN22" s="485"/>
      <c r="GO22" s="87" t="s">
        <v>283</v>
      </c>
      <c r="GP22" s="485">
        <f>IF('Mapa de Riesgos y Oportunidades'!$C$33="Oportunidad","NO APLICA",'Mapa de Riesgos y Oportunidades'!M258)</f>
        <v>0</v>
      </c>
      <c r="GQ22" s="485"/>
      <c r="GR22" s="485"/>
      <c r="GS22" s="87" t="s">
        <v>283</v>
      </c>
      <c r="GT22" s="485">
        <f>IF('Mapa de Riesgos y Oportunidades'!$C$33="Oportunidad","NO APLICA",'Mapa de Riesgos y Oportunidades'!M263)</f>
        <v>0</v>
      </c>
      <c r="GU22" s="485"/>
      <c r="GV22" s="485"/>
      <c r="GW22" s="87" t="s">
        <v>283</v>
      </c>
      <c r="GX22" s="485">
        <f>IF('Mapa de Riesgos y Oportunidades'!$C$33="Oportunidad","NO APLICA",'Mapa de Riesgos y Oportunidades'!Q263)</f>
        <v>0</v>
      </c>
      <c r="GY22" s="485"/>
      <c r="GZ22" s="485"/>
      <c r="HA22" s="87" t="s">
        <v>283</v>
      </c>
      <c r="HB22" s="485">
        <f>IF('Mapa de Riesgos y Oportunidades'!$C$33="Oportunidad","NO APLICA",'Mapa de Riesgos y Oportunidades'!U263)</f>
        <v>0</v>
      </c>
      <c r="HC22" s="485"/>
      <c r="HD22" s="485"/>
      <c r="HE22" s="87" t="s">
        <v>283</v>
      </c>
      <c r="HF22" s="485">
        <f>IF('Mapa de Riesgos y Oportunidades'!$C$33="Oportunidad","NO APLICA",'Mapa de Riesgos y Oportunidades'!Y263)</f>
        <v>0</v>
      </c>
      <c r="HG22" s="485"/>
      <c r="HH22" s="485"/>
      <c r="HI22" s="87" t="s">
        <v>283</v>
      </c>
      <c r="HJ22" s="485">
        <f>IF('Mapa de Riesgos y Oportunidades'!$C$33="Oportunidad","NO APLICA",'Mapa de Riesgos y Oportunidades'!AC263)</f>
        <v>0</v>
      </c>
      <c r="HK22" s="485"/>
      <c r="HL22" s="485"/>
      <c r="HM22" s="87" t="s">
        <v>283</v>
      </c>
      <c r="HN22" s="485">
        <f>IF('Mapa de Riesgos y Oportunidades'!$C$33="Oportunidad","NO APLICA",'Mapa de Riesgos y Oportunidades'!AG263)</f>
        <v>0</v>
      </c>
      <c r="HO22" s="485"/>
      <c r="HP22" s="485"/>
      <c r="HQ22" s="87" t="s">
        <v>283</v>
      </c>
      <c r="HR22" s="485">
        <f>IF('Mapa de Riesgos y Oportunidades'!$C$33="Oportunidad","NO APLICA",'Mapa de Riesgos y Oportunidades'!AK263)</f>
        <v>0</v>
      </c>
      <c r="HS22" s="485"/>
      <c r="HT22" s="485"/>
    </row>
    <row r="23" spans="1:228" ht="78.75" x14ac:dyDescent="0.25">
      <c r="A23" s="54" t="s">
        <v>228</v>
      </c>
      <c r="B23" s="112"/>
      <c r="C23" s="45">
        <f>IF(B23="x",15,0)+IF(B24="x",5,0)+IF(B25="x",15,0)+IF(B26="x",10,0)+IF(B27="x",15,0)+IF(B28="x",10,0)+IF(B29="x",30,0)</f>
        <v>0</v>
      </c>
      <c r="D23" s="479">
        <f>IF(C23&lt;=50,0,IF(C23&lt;=75,1,IF(C23&lt;=100,2,"Error")))</f>
        <v>0</v>
      </c>
      <c r="E23" s="54" t="s">
        <v>228</v>
      </c>
      <c r="F23" s="115"/>
      <c r="G23" s="45">
        <f>IF(F23="x",15,0)+IF(F24="x",5,0)+IF(F25="x",15,0)+IF(F26="x",10,0)+IF(F27="x",15,0)+IF(F28="x",10,0)+IF(F29="x",30,0)</f>
        <v>40</v>
      </c>
      <c r="H23" s="479">
        <f>IF(G23&lt;=50,0,IF(G23&lt;=75,1,IF(G23&lt;=100,2,"Error")))</f>
        <v>0</v>
      </c>
      <c r="I23" s="54" t="s">
        <v>228</v>
      </c>
      <c r="J23" s="207"/>
      <c r="K23" s="45">
        <f>IF(J23="x",15,0)+IF(J24="x",5,0)+IF(J25="x",15,0)+IF(J26="x",10,0)+IF(J27="x",15,0)+IF(J28="x",10,0)+IF(J29="x",30,0)</f>
        <v>0</v>
      </c>
      <c r="L23" s="479">
        <f>IF(K23&lt;=50,0,IF(K23&lt;=75,1,IF(K23&lt;=100,2,"Error")))</f>
        <v>0</v>
      </c>
      <c r="M23" s="54" t="s">
        <v>228</v>
      </c>
      <c r="N23" s="45"/>
      <c r="O23" s="45">
        <f>IF(N23="x",15,0)+IF(N24="x",5,0)+IF(N25="x",15,0)+IF(N26="x",10,0)+IF(N27="x",15,0)+IF(N28="x",10,0)+IF(N29="x",30,0)</f>
        <v>0</v>
      </c>
      <c r="P23" s="497">
        <f>IF(O23&lt;=50,0,IF(O23&lt;=75,1,IF(O23&lt;=100,2,"Error")))</f>
        <v>0</v>
      </c>
      <c r="Q23" s="54" t="s">
        <v>228</v>
      </c>
      <c r="R23" s="135" t="s">
        <v>395</v>
      </c>
      <c r="S23" s="45">
        <f>IF(R23="x",15,0)+IF(R24="x",5,0)+IF(R25="x",15,0)+IF(R26="x",10,0)+IF(R27="x",15,0)+IF(R28="x",10,0)+IF(R29="x",30,0)</f>
        <v>85</v>
      </c>
      <c r="T23" s="479">
        <f>IF(S23&lt;=50,0,IF(S23&lt;=75,1,IF(S23&lt;=100,2,"Error")))</f>
        <v>2</v>
      </c>
      <c r="U23" s="54" t="s">
        <v>228</v>
      </c>
      <c r="V23" s="45"/>
      <c r="W23" s="45">
        <f>IF(V23="x",15,0)+IF(V24="x",5,0)+IF(V25="x",15,0)+IF(V26="x",10,0)+IF(V27="x",15,0)+IF(V28="x",10,0)+IF(V29="x",30,0)</f>
        <v>0</v>
      </c>
      <c r="X23" s="479">
        <f>IF(W23&lt;=50,0,IF(W23&lt;=75,1,IF(W23&lt;=100,2,"Error")))</f>
        <v>0</v>
      </c>
      <c r="Y23" s="54" t="s">
        <v>228</v>
      </c>
      <c r="Z23" s="112"/>
      <c r="AA23" s="45">
        <f>IF(Z23="x",15,0)+IF(Z24="x",5,0)+IF(Z25="x",15,0)+IF(Z26="x",10,0)+IF(Z27="x",15,0)+IF(Z28="x",10,0)+IF(Z29="x",30,0)</f>
        <v>0</v>
      </c>
      <c r="AB23" s="479">
        <f>IF(AA23&lt;=50,0,IF(AA23&lt;=75,1,IF(AA23&lt;=100,2,"Error")))</f>
        <v>0</v>
      </c>
      <c r="AC23" s="54" t="s">
        <v>228</v>
      </c>
      <c r="AD23" s="45"/>
      <c r="AE23" s="45">
        <f>IF(AD23="x",15,0)+IF(AD24="x",5,0)+IF(AD25="x",15,0)+IF(AD26="x",10,0)+IF(AD27="x",15,0)+IF(AD28="x",10,0)+IF(AD29="x",30,0)</f>
        <v>0</v>
      </c>
      <c r="AF23" s="479">
        <f>IF(AE23&lt;=50,0,IF(AE23&lt;=75,1,IF(AE23&lt;=100,2,"Error")))</f>
        <v>0</v>
      </c>
      <c r="AG23" s="54" t="s">
        <v>228</v>
      </c>
      <c r="AH23" s="45"/>
      <c r="AI23" s="45">
        <f>IF(AH23="x",15,0)+IF(AH24="x",5,0)+IF(AH25="x",15,0)+IF(AH26="x",10,0)+IF(AH27="x",15,0)+IF(AH28="x",10,0)+IF(AH29="x",30,0)</f>
        <v>0</v>
      </c>
      <c r="AJ23" s="479">
        <f>IF(AI23&lt;=50,0,IF(AI23&lt;=75,1,IF(AI23&lt;=100,2,"Error")))</f>
        <v>0</v>
      </c>
      <c r="AK23" s="54" t="s">
        <v>228</v>
      </c>
      <c r="AL23" s="45"/>
      <c r="AM23" s="45">
        <f>IF(AL23="x",15,0)+IF(AL24="x",5,0)+IF(AL25="x",15,0)+IF(AL26="x",10,0)+IF(AL27="x",15,0)+IF(AL28="x",10,0)+IF(AL29="x",30,0)</f>
        <v>0</v>
      </c>
      <c r="AN23" s="479">
        <f>IF(AM23&lt;=50,0,IF(AM23&lt;=75,1,IF(AM23&lt;=100,2,"Error")))</f>
        <v>0</v>
      </c>
      <c r="AO23" s="54" t="s">
        <v>228</v>
      </c>
      <c r="AP23" s="45" t="s">
        <v>395</v>
      </c>
      <c r="AQ23" s="45">
        <f>IF(AP23="x",15,0)+IF(AP24="x",5,0)+IF(AP25="x",15,0)+IF(AP26="x",10,0)+IF(AP27="x",15,0)+IF(AP28="x",10,0)+IF(AP29="x",30,0)</f>
        <v>85</v>
      </c>
      <c r="AR23" s="479">
        <f>IF(AQ23&lt;=50,0,IF(AQ23&lt;=75,1,IF(AQ23&lt;=100,2,"Error")))</f>
        <v>2</v>
      </c>
      <c r="AS23" s="54" t="s">
        <v>228</v>
      </c>
      <c r="AT23" s="45"/>
      <c r="AU23" s="45">
        <f>IF(AT23="x",15,0)+IF(AT24="x",5,0)+IF(AT25="x",15,0)+IF(AT26="x",10,0)+IF(AT27="x",15,0)+IF(AT28="x",10,0)+IF(AT29="x",30,0)</f>
        <v>0</v>
      </c>
      <c r="AV23" s="479">
        <f>IF(AU23&lt;=50,0,IF(AU23&lt;=75,1,IF(AU23&lt;=100,2,"Error")))</f>
        <v>0</v>
      </c>
      <c r="AW23" s="54" t="s">
        <v>228</v>
      </c>
      <c r="AX23" s="45"/>
      <c r="AY23" s="45">
        <f>IF(AX23="x",15,0)+IF(AX24="x",5,0)+IF(AX25="x",15,0)+IF(AX26="x",10,0)+IF(AX27="x",15,0)+IF(AX28="x",10,0)+IF(AX29="x",30,0)</f>
        <v>0</v>
      </c>
      <c r="AZ23" s="479">
        <f>IF(AY23&lt;=50,0,IF(AY23&lt;=75,1,IF(AY23&lt;=100,2,"Error")))</f>
        <v>0</v>
      </c>
      <c r="BA23" s="54" t="s">
        <v>228</v>
      </c>
      <c r="BB23" s="45"/>
      <c r="BC23" s="45">
        <f>IF(BB23="x",15,0)+IF(BB24="x",5,0)+IF(BB25="x",15,0)+IF(BB26="x",10,0)+IF(BB27="x",15,0)+IF(BB28="x",10,0)+IF(BB29="x",30,0)</f>
        <v>0</v>
      </c>
      <c r="BD23" s="479">
        <f>IF(BC23&lt;=50,0,IF(BC23&lt;=75,1,IF(BC23&lt;=100,2,"Error")))</f>
        <v>0</v>
      </c>
      <c r="BE23" s="54" t="s">
        <v>228</v>
      </c>
      <c r="BF23" s="45"/>
      <c r="BG23" s="45">
        <f>IF(BF23="x",15,0)+IF(BF24="x",5,0)+IF(BF25="x",15,0)+IF(BF26="x",10,0)+IF(BF27="x",15,0)+IF(BF28="x",10,0)+IF(BF29="x",30,0)</f>
        <v>0</v>
      </c>
      <c r="BH23" s="479">
        <f>IF(BG23&lt;=50,0,IF(BG23&lt;=75,1,IF(BG23&lt;=100,2,"Error")))</f>
        <v>0</v>
      </c>
      <c r="BI23" s="54" t="s">
        <v>228</v>
      </c>
      <c r="BJ23" s="45"/>
      <c r="BK23" s="45">
        <f>IF(BJ23="x",15,0)+IF(BJ24="x",5,0)+IF(BJ25="x",15,0)+IF(BJ26="x",10,0)+IF(BJ27="x",15,0)+IF(BJ28="x",10,0)+IF(BJ29="x",30,0)</f>
        <v>40</v>
      </c>
      <c r="BL23" s="479">
        <f>IF(BK23&lt;=50,0,IF(BK23&lt;=75,1,IF(BK23&lt;=100,2,"Error")))</f>
        <v>0</v>
      </c>
      <c r="BM23" s="54" t="s">
        <v>228</v>
      </c>
      <c r="BN23" s="45"/>
      <c r="BO23" s="45">
        <f>IF(BN23="x",15,0)+IF(BN24="x",5,0)+IF(BN25="x",15,0)+IF(BN26="x",10,0)+IF(BN27="x",15,0)+IF(BN28="x",10,0)+IF(BN29="x",30,0)</f>
        <v>0</v>
      </c>
      <c r="BP23" s="479">
        <f>IF(BO23&lt;=50,0,IF(BO23&lt;=75,1,IF(BO23&lt;=100,2,"Error")))</f>
        <v>0</v>
      </c>
      <c r="BQ23" s="54" t="s">
        <v>228</v>
      </c>
      <c r="BR23" s="45"/>
      <c r="BS23" s="45">
        <f>IF(BR23="x",15,0)+IF(BR24="x",5,0)+IF(BR25="x",15,0)+IF(BR26="x",10,0)+IF(BR27="x",15,0)+IF(BR28="x",10,0)+IF(BR29="x",30,0)</f>
        <v>0</v>
      </c>
      <c r="BT23" s="479">
        <f>IF(BS23&lt;=50,0,IF(BS23&lt;=75,1,IF(BS23&lt;=100,2,"Error")))</f>
        <v>0</v>
      </c>
      <c r="BU23" s="54" t="s">
        <v>228</v>
      </c>
      <c r="BV23" s="249" t="s">
        <v>395</v>
      </c>
      <c r="BW23" s="45">
        <f>IF(BV23="x",15,0)+IF(BV24="x",5,0)+IF(BV25="x",15,0)+IF(BV26="x",10,0)+IF(BV27="x",15,0)+IF(BV28="x",10,0)+IF(BV29="x",30,0)</f>
        <v>85</v>
      </c>
      <c r="BX23" s="479">
        <f>IF(BW23&lt;=50,0,IF(BW23&lt;=75,1,IF(BW23&lt;=100,2,"Error")))</f>
        <v>2</v>
      </c>
      <c r="BY23" s="54" t="s">
        <v>228</v>
      </c>
      <c r="BZ23" s="45"/>
      <c r="CA23" s="45">
        <f>IF(BZ23="x",15,0)+IF(BZ24="x",5,0)+IF(BZ25="x",15,0)+IF(BZ26="x",10,0)+IF(BZ27="x",15,0)+IF(BZ28="x",10,0)+IF(BZ29="x",30,0)</f>
        <v>0</v>
      </c>
      <c r="CB23" s="479">
        <f>IF(CA23&lt;=50,0,IF(CA23&lt;=75,1,IF(CA23&lt;=100,2,"Error")))</f>
        <v>0</v>
      </c>
      <c r="CC23" s="54" t="s">
        <v>228</v>
      </c>
      <c r="CD23" s="45"/>
      <c r="CE23" s="45">
        <f>IF(CD23="x",15,0)+IF(CD24="x",5,0)+IF(CD25="x",15,0)+IF(CD26="x",10,0)+IF(CD27="x",15,0)+IF(CD28="x",10,0)+IF(CD29="x",30,0)</f>
        <v>0</v>
      </c>
      <c r="CF23" s="479">
        <f>IF(CE23&lt;=50,0,IF(CE23&lt;=75,1,IF(CE23&lt;=100,2,"Error")))</f>
        <v>0</v>
      </c>
      <c r="CG23" s="54" t="s">
        <v>228</v>
      </c>
      <c r="CH23" s="45"/>
      <c r="CI23" s="45">
        <f>IF(CH23="x",15,0)+IF(CH24="x",5,0)+IF(CH25="x",15,0)+IF(CH26="x",10,0)+IF(CH27="x",15,0)+IF(CH28="x",10,0)+IF(CH29="x",30,0)</f>
        <v>0</v>
      </c>
      <c r="CJ23" s="479">
        <f>IF(CI23&lt;=50,0,IF(CI23&lt;=75,1,IF(CI23&lt;=100,2,"Error")))</f>
        <v>0</v>
      </c>
      <c r="CK23" s="54" t="s">
        <v>228</v>
      </c>
      <c r="CL23" s="45"/>
      <c r="CM23" s="45">
        <f>IF(CL23="x",15,0)+IF(CL24="x",5,0)+IF(CL25="x",15,0)+IF(CL26="x",10,0)+IF(CL27="x",15,0)+IF(CL28="x",10,0)+IF(CL29="x",30,0)</f>
        <v>0</v>
      </c>
      <c r="CN23" s="479">
        <f>IF(CM23&lt;=50,0,IF(CM23&lt;=75,1,IF(CM23&lt;=100,2,"Error")))</f>
        <v>0</v>
      </c>
      <c r="CO23" s="54" t="s">
        <v>228</v>
      </c>
      <c r="CP23" s="128" t="s">
        <v>395</v>
      </c>
      <c r="CQ23" s="45">
        <f>IF(CP23="x",15,0)+IF(CP24="x",5,0)+IF(CP25="x",15,0)+IF(CP26="x",10,0)+IF(CP27="x",15,0)+IF(CP28="x",10,0)+IF(CP29="x",30,0)</f>
        <v>85</v>
      </c>
      <c r="CR23" s="479">
        <f>IF(CQ23&lt;=50,0,IF(CQ23&lt;=75,1,IF(CQ23&lt;=100,2,"Error")))</f>
        <v>2</v>
      </c>
      <c r="CS23" s="54" t="s">
        <v>228</v>
      </c>
      <c r="CT23" s="45"/>
      <c r="CU23" s="45">
        <f>IF(CT23="x",15,0)+IF(CT24="x",5,0)+IF(CT25="x",15,0)+IF(CT26="x",10,0)+IF(CT27="x",15,0)+IF(CT28="x",10,0)+IF(CT29="x",30,0)</f>
        <v>0</v>
      </c>
      <c r="CV23" s="479">
        <f>IF(CU23&lt;=50,0,IF(CU23&lt;=75,1,IF(CU23&lt;=100,2,"Error")))</f>
        <v>0</v>
      </c>
      <c r="CW23" s="54" t="s">
        <v>228</v>
      </c>
      <c r="CX23" s="45"/>
      <c r="CY23" s="45">
        <f>IF(CX23="x",15,0)+IF(CX24="x",5,0)+IF(CX25="x",15,0)+IF(CX26="x",10,0)+IF(CX27="x",15,0)+IF(CX28="x",10,0)+IF(CX29="x",30,0)</f>
        <v>0</v>
      </c>
      <c r="CZ23" s="479">
        <f>IF(CY23&lt;=50,0,IF(CY23&lt;=75,1,IF(CY23&lt;=100,2,"Error")))</f>
        <v>0</v>
      </c>
      <c r="DA23" s="54" t="s">
        <v>228</v>
      </c>
      <c r="DB23" s="45"/>
      <c r="DC23" s="45">
        <f>IF(DB23="x",15,0)+IF(DB24="x",5,0)+IF(DB25="x",15,0)+IF(DB26="x",10,0)+IF(DB27="x",15,0)+IF(DB28="x",10,0)+IF(DB29="x",30,0)</f>
        <v>0</v>
      </c>
      <c r="DD23" s="479">
        <f>IF(DC23&lt;=50,0,IF(DC23&lt;=75,1,IF(DC23&lt;=100,2,"Error")))</f>
        <v>0</v>
      </c>
      <c r="DE23" s="54" t="s">
        <v>228</v>
      </c>
      <c r="DF23" s="45"/>
      <c r="DG23" s="45">
        <f>IF(DF23="x",15,0)+IF(DF24="x",5,0)+IF(DF25="x",15,0)+IF(DF26="x",10,0)+IF(DF27="x",15,0)+IF(DF28="x",10,0)+IF(DF29="x",30,0)</f>
        <v>0</v>
      </c>
      <c r="DH23" s="479">
        <f>IF(DG23&lt;=50,0,IF(DG23&lt;=75,1,IF(DG23&lt;=100,2,"Error")))</f>
        <v>0</v>
      </c>
      <c r="DI23" s="54" t="s">
        <v>228</v>
      </c>
      <c r="DJ23" s="45"/>
      <c r="DK23" s="45">
        <f>IF(DJ23="x",15,0)+IF(DJ24="x",5,0)+IF(DJ25="x",15,0)+IF(DJ26="x",10,0)+IF(DJ27="x",15,0)+IF(DJ28="x",10,0)+IF(DJ29="x",30,0)</f>
        <v>0</v>
      </c>
      <c r="DL23" s="479">
        <f>IF(DK23&lt;=50,0,IF(DK23&lt;=75,1,IF(DK23&lt;=100,2,"Error")))</f>
        <v>0</v>
      </c>
      <c r="DM23" s="54" t="s">
        <v>228</v>
      </c>
      <c r="DN23" s="45"/>
      <c r="DO23" s="45">
        <f>IF(DN23="x",15,0)+IF(DN24="x",5,0)+IF(DN25="x",15,0)+IF(DN26="x",10,0)+IF(DN27="x",15,0)+IF(DN28="x",10,0)+IF(DN29="x",30,0)</f>
        <v>0</v>
      </c>
      <c r="DP23" s="479">
        <f>IF(DO23&lt;=50,0,IF(DO23&lt;=75,1,IF(DO23&lt;=100,2,"Error")))</f>
        <v>0</v>
      </c>
      <c r="DQ23" s="54" t="s">
        <v>228</v>
      </c>
      <c r="DR23" s="45"/>
      <c r="DS23" s="45">
        <f>IF(DR23="x",15,0)+IF(DR24="x",5,0)+IF(DR25="x",15,0)+IF(DR26="x",10,0)+IF(DR27="x",15,0)+IF(DR28="x",10,0)+IF(DR29="x",30,0)</f>
        <v>0</v>
      </c>
      <c r="DT23" s="479">
        <f>IF(DS23&lt;=50,0,IF(DS23&lt;=75,1,IF(DS23&lt;=100,2,"Error")))</f>
        <v>0</v>
      </c>
      <c r="DU23" s="54" t="s">
        <v>228</v>
      </c>
      <c r="DV23" s="45"/>
      <c r="DW23" s="45">
        <f>IF(DV23="x",15,0)+IF(DV24="x",5,0)+IF(DV25="x",15,0)+IF(DV26="x",10,0)+IF(DV27="x",15,0)+IF(DV28="x",10,0)+IF(DV29="x",30,0)</f>
        <v>0</v>
      </c>
      <c r="DX23" s="479">
        <f>IF(DW23&lt;=50,0,IF(DW23&lt;=75,1,IF(DW23&lt;=100,2,"Error")))</f>
        <v>0</v>
      </c>
      <c r="DY23" s="54" t="s">
        <v>228</v>
      </c>
      <c r="DZ23" s="45"/>
      <c r="EA23" s="45">
        <f>IF(DZ23="x",15,0)+IF(DZ24="x",5,0)+IF(DZ25="x",15,0)+IF(DZ26="x",10,0)+IF(DZ27="x",15,0)+IF(DZ28="x",10,0)+IF(DZ29="x",30,0)</f>
        <v>0</v>
      </c>
      <c r="EB23" s="479">
        <f>IF(EA23&lt;=50,0,IF(EA23&lt;=75,1,IF(EA23&lt;=100,2,"Error")))</f>
        <v>0</v>
      </c>
      <c r="EC23" s="54" t="s">
        <v>228</v>
      </c>
      <c r="ED23" s="45" t="s">
        <v>395</v>
      </c>
      <c r="EE23" s="45">
        <f>IF(ED23="x",15,0)+IF(ED24="x",5,0)+IF(ED25="x",15,0)+IF(ED26="x",10,0)+IF(ED27="x",15,0)+IF(ED28="x",10,0)+IF(ED29="x",30,0)</f>
        <v>55</v>
      </c>
      <c r="EF23" s="479">
        <f>IF(EE23&lt;=50,0,IF(EE23&lt;=75,1,IF(EE23&lt;=100,2,"Error")))</f>
        <v>1</v>
      </c>
      <c r="EG23" s="54" t="s">
        <v>228</v>
      </c>
      <c r="EH23" s="45"/>
      <c r="EI23" s="45">
        <f>IF(EH23="x",15,0)+IF(EH24="x",5,0)+IF(EH25="x",15,0)+IF(EH26="x",10,0)+IF(EH27="x",15,0)+IF(EH28="x",10,0)+IF(EH29="x",30,0)</f>
        <v>0</v>
      </c>
      <c r="EJ23" s="479">
        <f>IF(EI23&lt;=50,0,IF(EI23&lt;=75,1,IF(EI23&lt;=100,2,"Error")))</f>
        <v>0</v>
      </c>
      <c r="EK23" s="54" t="s">
        <v>228</v>
      </c>
      <c r="EL23" s="45"/>
      <c r="EM23" s="45">
        <f>IF(EL23="x",15,0)+IF(EL24="x",5,0)+IF(EL25="x",15,0)+IF(EL26="x",10,0)+IF(EL27="x",15,0)+IF(EL28="x",10,0)+IF(EL29="x",30,0)</f>
        <v>85</v>
      </c>
      <c r="EN23" s="479">
        <f>IF(EM23&lt;=50,0,IF(EM23&lt;=75,1,IF(EM23&lt;=100,2,"Error")))</f>
        <v>2</v>
      </c>
      <c r="EO23" s="54" t="s">
        <v>228</v>
      </c>
      <c r="EP23" s="45"/>
      <c r="EQ23" s="45">
        <f>IF(EP23="x",15,0)+IF(EP24="x",5,0)+IF(EP25="x",15,0)+IF(EP26="x",10,0)+IF(EP27="x",15,0)+IF(EP28="x",10,0)+IF(EP29="x",30,0)</f>
        <v>0</v>
      </c>
      <c r="ER23" s="479">
        <f>IF(EQ23&lt;=50,0,IF(EQ23&lt;=75,1,IF(EQ23&lt;=100,2,"Error")))</f>
        <v>0</v>
      </c>
      <c r="ES23" s="54" t="s">
        <v>228</v>
      </c>
      <c r="ET23" s="45"/>
      <c r="EU23" s="45">
        <f>IF(ET23="x",15,0)+IF(ET24="x",5,0)+IF(ET25="x",15,0)+IF(ET26="x",10,0)+IF(ET27="x",15,0)+IF(ET28="x",10,0)+IF(ET29="x",30,0)</f>
        <v>0</v>
      </c>
      <c r="EV23" s="479">
        <f>IF(EU23&lt;=50,0,IF(EU23&lt;=75,1,IF(EU23&lt;=100,2,"Error")))</f>
        <v>0</v>
      </c>
      <c r="EW23" s="54" t="s">
        <v>228</v>
      </c>
      <c r="EX23" s="45"/>
      <c r="EY23" s="45">
        <f>IF(EX23="x",15,0)+IF(EX24="x",5,0)+IF(EX25="x",15,0)+IF(EX26="x",10,0)+IF(EX27="x",15,0)+IF(EX28="x",10,0)+IF(EX29="x",30,0)</f>
        <v>0</v>
      </c>
      <c r="EZ23" s="479">
        <f>IF(EY23&lt;=50,0,IF(EY23&lt;=75,1,IF(EY23&lt;=100,2,"Error")))</f>
        <v>0</v>
      </c>
      <c r="FA23" s="54" t="s">
        <v>228</v>
      </c>
      <c r="FB23" s="45"/>
      <c r="FC23" s="45">
        <f>IF(FB23="x",15,0)+IF(FB24="x",5,0)+IF(FB25="x",15,0)+IF(FB26="x",10,0)+IF(FB27="x",15,0)+IF(FB28="x",10,0)+IF(FB29="x",30,0)</f>
        <v>0</v>
      </c>
      <c r="FD23" s="479">
        <f>IF(FC23&lt;=50,0,IF(FC23&lt;=75,1,IF(FC23&lt;=100,2,"Error")))</f>
        <v>0</v>
      </c>
      <c r="FE23" s="54" t="s">
        <v>228</v>
      </c>
      <c r="FF23" s="45"/>
      <c r="FG23" s="45">
        <f>IF(FF23="x",15,0)+IF(FF24="x",5,0)+IF(FF25="x",15,0)+IF(FF26="x",10,0)+IF(FF27="x",15,0)+IF(FF28="x",10,0)+IF(FF29="x",30,0)</f>
        <v>0</v>
      </c>
      <c r="FH23" s="479">
        <f>IF(FG23&lt;=50,0,IF(FG23&lt;=75,1,IF(FG23&lt;=100,2,"Error")))</f>
        <v>0</v>
      </c>
      <c r="FI23" s="54" t="s">
        <v>228</v>
      </c>
      <c r="FJ23" s="45"/>
      <c r="FK23" s="45">
        <f>IF(FJ23="x",15,0)+IF(FJ24="x",5,0)+IF(FJ25="x",15,0)+IF(FJ26="x",10,0)+IF(FJ27="x",15,0)+IF(FJ28="x",10,0)+IF(FJ29="x",30,0)</f>
        <v>0</v>
      </c>
      <c r="FL23" s="479">
        <f>IF(FK23&lt;=50,0,IF(FK23&lt;=75,1,IF(FK23&lt;=100,2,"Error")))</f>
        <v>0</v>
      </c>
      <c r="FM23" s="54" t="s">
        <v>228</v>
      </c>
      <c r="FN23" s="45"/>
      <c r="FO23" s="45">
        <f>IF(FN23="x",15,0)+IF(FN24="x",5,0)+IF(FN25="x",15,0)+IF(FN26="x",10,0)+IF(FN27="x",15,0)+IF(FN28="x",10,0)+IF(FN29="x",30,0)</f>
        <v>0</v>
      </c>
      <c r="FP23" s="479">
        <f>IF(FO23&lt;=50,0,IF(FO23&lt;=75,1,IF(FO23&lt;=100,2,"Error")))</f>
        <v>0</v>
      </c>
      <c r="FQ23" s="54" t="s">
        <v>228</v>
      </c>
      <c r="FR23" s="45"/>
      <c r="FS23" s="45">
        <f>IF(FR23="x",15,0)+IF(FR24="x",5,0)+IF(FR25="x",15,0)+IF(FR26="x",10,0)+IF(FR27="x",15,0)+IF(FR28="x",10,0)+IF(FR29="x",30,0)</f>
        <v>0</v>
      </c>
      <c r="FT23" s="479">
        <f>IF(FS23&lt;=50,0,IF(FS23&lt;=75,1,IF(FS23&lt;=100,2,"Error")))</f>
        <v>0</v>
      </c>
      <c r="FU23" s="54" t="s">
        <v>228</v>
      </c>
      <c r="FV23" s="128"/>
      <c r="FW23" s="45">
        <f>IF(FV23="x",15,0)+IF(FV24="x",5,0)+IF(FV25="x",15,0)+IF(FV26="x",10,0)+IF(FV27="x",15,0)+IF(FV28="x",10,0)+IF(FV29="x",30,0)</f>
        <v>0</v>
      </c>
      <c r="FX23" s="479">
        <f>IF(FW23&lt;=50,0,IF(FW23&lt;=75,1,IF(FW23&lt;=100,2,"Error")))</f>
        <v>0</v>
      </c>
      <c r="FY23" s="54" t="s">
        <v>228</v>
      </c>
      <c r="FZ23" s="45"/>
      <c r="GA23" s="45">
        <f>IF(FZ23="x",15,0)+IF(FZ24="x",5,0)+IF(FZ25="x",15,0)+IF(FZ26="x",10,0)+IF(FZ27="x",15,0)+IF(FZ28="x",10,0)+IF(FZ29="x",30,0)</f>
        <v>0</v>
      </c>
      <c r="GB23" s="479">
        <f>IF(GA23&lt;=50,0,IF(GA23&lt;=75,1,IF(GA23&lt;=100,2,"Error")))</f>
        <v>0</v>
      </c>
      <c r="GC23" s="54" t="s">
        <v>228</v>
      </c>
      <c r="GD23" s="45"/>
      <c r="GE23" s="45">
        <f>IF(GD23="x",15,0)+IF(GD24="x",5,0)+IF(GD25="x",15,0)+IF(GD26="x",10,0)+IF(GD27="x",15,0)+IF(GD28="x",10,0)+IF(GD29="x",30,0)</f>
        <v>0</v>
      </c>
      <c r="GF23" s="479">
        <f>IF(GE23&lt;=50,0,IF(GE23&lt;=75,1,IF(GE23&lt;=100,2,"Error")))</f>
        <v>0</v>
      </c>
      <c r="GG23" s="54" t="s">
        <v>228</v>
      </c>
      <c r="GH23" s="45"/>
      <c r="GI23" s="45">
        <f>IF(GH23="x",15,0)+IF(GH24="x",5,0)+IF(GH25="x",15,0)+IF(GH26="x",10,0)+IF(GH27="x",15,0)+IF(GH28="x",10,0)+IF(GH29="x",30,0)</f>
        <v>0</v>
      </c>
      <c r="GJ23" s="479">
        <f>IF(GI23&lt;=50,0,IF(GI23&lt;=75,1,IF(GI23&lt;=100,2,"Error")))</f>
        <v>0</v>
      </c>
      <c r="GK23" s="54" t="s">
        <v>228</v>
      </c>
      <c r="GL23" s="128"/>
      <c r="GM23" s="45">
        <f>IF(GL23="x",15,0)+IF(GL24="x",5,0)+IF(GL25="x",15,0)+IF(GL26="x",10,0)+IF(GL27="x",15,0)+IF(GL28="x",10,0)+IF(GL29="x",30,0)</f>
        <v>0</v>
      </c>
      <c r="GN23" s="479">
        <f>IF(GM23&lt;=50,0,IF(GM23&lt;=75,1,IF(GM23&lt;=100,2,"Error")))</f>
        <v>0</v>
      </c>
      <c r="GO23" s="54" t="s">
        <v>228</v>
      </c>
      <c r="GP23" s="45"/>
      <c r="GQ23" s="45">
        <f>IF(GP23="x",15,0)+IF(GP24="x",5,0)+IF(GP25="x",15,0)+IF(GP26="x",10,0)+IF(GP27="x",15,0)+IF(GP28="x",10,0)+IF(GP29="x",30,0)</f>
        <v>0</v>
      </c>
      <c r="GR23" s="479">
        <f>IF(GQ23&lt;=50,0,IF(GQ23&lt;=75,1,IF(GQ23&lt;=100,2,"Error")))</f>
        <v>0</v>
      </c>
      <c r="GS23" s="54" t="s">
        <v>228</v>
      </c>
      <c r="GT23" s="45"/>
      <c r="GU23" s="45">
        <f>IF(GT23="x",15,0)+IF(GT24="x",5,0)+IF(GT25="x",15,0)+IF(GT26="x",10,0)+IF(GT27="x",15,0)+IF(GT28="x",10,0)+IF(GT29="x",30,0)</f>
        <v>0</v>
      </c>
      <c r="GV23" s="479">
        <f>IF(GU23&lt;=50,0,IF(GU23&lt;=75,1,IF(GU23&lt;=100,2,"Error")))</f>
        <v>0</v>
      </c>
      <c r="GW23" s="54" t="s">
        <v>228</v>
      </c>
      <c r="GX23" s="45"/>
      <c r="GY23" s="45">
        <f t="shared" ref="GY23" si="24">IF(GX23="x",15,0)+IF(GX24="x",5,0)+IF(GX25="x",15,0)+IF(GX26="x",10,0)+IF(GX27="x",15,0)+IF(GX28="x",10,0)+IF(GX29="x",30,0)</f>
        <v>0</v>
      </c>
      <c r="GZ23" s="479">
        <f t="shared" ref="GZ23" si="25">IF(GY23&lt;=50,0,IF(GY23&lt;=75,1,IF(GY23&lt;=100,2,"Error")))</f>
        <v>0</v>
      </c>
      <c r="HA23" s="54" t="s">
        <v>228</v>
      </c>
      <c r="HB23" s="45"/>
      <c r="HC23" s="45">
        <f t="shared" ref="HC23" si="26">IF(HB23="x",15,0)+IF(HB24="x",5,0)+IF(HB25="x",15,0)+IF(HB26="x",10,0)+IF(HB27="x",15,0)+IF(HB28="x",10,0)+IF(HB29="x",30,0)</f>
        <v>0</v>
      </c>
      <c r="HD23" s="479">
        <f t="shared" ref="HD23" si="27">IF(HC23&lt;=50,0,IF(HC23&lt;=75,1,IF(HC23&lt;=100,2,"Error")))</f>
        <v>0</v>
      </c>
      <c r="HE23" s="54" t="s">
        <v>228</v>
      </c>
      <c r="HF23" s="45"/>
      <c r="HG23" s="45">
        <f t="shared" ref="HG23" si="28">IF(HF23="x",15,0)+IF(HF24="x",5,0)+IF(HF25="x",15,0)+IF(HF26="x",10,0)+IF(HF27="x",15,0)+IF(HF28="x",10,0)+IF(HF29="x",30,0)</f>
        <v>0</v>
      </c>
      <c r="HH23" s="479">
        <f t="shared" ref="HH23" si="29">IF(HG23&lt;=50,0,IF(HG23&lt;=75,1,IF(HG23&lt;=100,2,"Error")))</f>
        <v>0</v>
      </c>
      <c r="HI23" s="54" t="s">
        <v>228</v>
      </c>
      <c r="HJ23" s="45"/>
      <c r="HK23" s="45">
        <f t="shared" ref="HK23" si="30">IF(HJ23="x",15,0)+IF(HJ24="x",5,0)+IF(HJ25="x",15,0)+IF(HJ26="x",10,0)+IF(HJ27="x",15,0)+IF(HJ28="x",10,0)+IF(HJ29="x",30,0)</f>
        <v>0</v>
      </c>
      <c r="HL23" s="479">
        <f t="shared" ref="HL23" si="31">IF(HK23&lt;=50,0,IF(HK23&lt;=75,1,IF(HK23&lt;=100,2,"Error")))</f>
        <v>0</v>
      </c>
      <c r="HM23" s="54" t="s">
        <v>228</v>
      </c>
      <c r="HN23" s="45"/>
      <c r="HO23" s="45">
        <f t="shared" ref="HO23" si="32">IF(HN23="x",15,0)+IF(HN24="x",5,0)+IF(HN25="x",15,0)+IF(HN26="x",10,0)+IF(HN27="x",15,0)+IF(HN28="x",10,0)+IF(HN29="x",30,0)</f>
        <v>0</v>
      </c>
      <c r="HP23" s="479">
        <f t="shared" ref="HP23" si="33">IF(HO23&lt;=50,0,IF(HO23&lt;=75,1,IF(HO23&lt;=100,2,"Error")))</f>
        <v>0</v>
      </c>
      <c r="HQ23" s="54" t="s">
        <v>228</v>
      </c>
      <c r="HR23" s="45"/>
      <c r="HS23" s="45">
        <f t="shared" ref="HS23" si="34">IF(HR23="x",15,0)+IF(HR24="x",5,0)+IF(HR25="x",15,0)+IF(HR26="x",10,0)+IF(HR27="x",15,0)+IF(HR28="x",10,0)+IF(HR29="x",30,0)</f>
        <v>0</v>
      </c>
      <c r="HT23" s="479">
        <f t="shared" ref="HT23" si="35">IF(HS23&lt;=50,0,IF(HS23&lt;=75,1,IF(HS23&lt;=100,2,"Error")))</f>
        <v>0</v>
      </c>
    </row>
    <row r="24" spans="1:228" ht="90" x14ac:dyDescent="0.25">
      <c r="A24" s="54" t="s">
        <v>229</v>
      </c>
      <c r="B24" s="112"/>
      <c r="C24" s="54"/>
      <c r="D24" s="479"/>
      <c r="E24" s="54" t="s">
        <v>229</v>
      </c>
      <c r="F24" s="115" t="s">
        <v>395</v>
      </c>
      <c r="G24" s="54"/>
      <c r="H24" s="479"/>
      <c r="I24" s="54" t="s">
        <v>229</v>
      </c>
      <c r="J24" s="207"/>
      <c r="K24" s="54"/>
      <c r="L24" s="479"/>
      <c r="M24" s="54" t="s">
        <v>229</v>
      </c>
      <c r="N24" s="45"/>
      <c r="O24" s="54"/>
      <c r="P24" s="498"/>
      <c r="Q24" s="54" t="s">
        <v>229</v>
      </c>
      <c r="R24" s="135" t="s">
        <v>395</v>
      </c>
      <c r="S24" s="54"/>
      <c r="T24" s="479"/>
      <c r="U24" s="54" t="s">
        <v>229</v>
      </c>
      <c r="V24" s="45"/>
      <c r="W24" s="54"/>
      <c r="X24" s="479"/>
      <c r="Y24" s="54" t="s">
        <v>229</v>
      </c>
      <c r="Z24" s="112"/>
      <c r="AA24" s="54"/>
      <c r="AB24" s="479"/>
      <c r="AC24" s="54" t="s">
        <v>229</v>
      </c>
      <c r="AD24" s="45"/>
      <c r="AE24" s="54"/>
      <c r="AF24" s="479"/>
      <c r="AG24" s="54" t="s">
        <v>229</v>
      </c>
      <c r="AH24" s="45"/>
      <c r="AI24" s="54"/>
      <c r="AJ24" s="479"/>
      <c r="AK24" s="54" t="s">
        <v>229</v>
      </c>
      <c r="AL24" s="45"/>
      <c r="AM24" s="54"/>
      <c r="AN24" s="479"/>
      <c r="AO24" s="54" t="s">
        <v>229</v>
      </c>
      <c r="AP24" s="45" t="s">
        <v>395</v>
      </c>
      <c r="AQ24" s="54"/>
      <c r="AR24" s="479"/>
      <c r="AS24" s="54" t="s">
        <v>229</v>
      </c>
      <c r="AT24" s="45"/>
      <c r="AU24" s="54"/>
      <c r="AV24" s="479"/>
      <c r="AW24" s="54" t="s">
        <v>229</v>
      </c>
      <c r="AX24" s="45"/>
      <c r="AY24" s="54"/>
      <c r="AZ24" s="479"/>
      <c r="BA24" s="54" t="s">
        <v>229</v>
      </c>
      <c r="BB24" s="45"/>
      <c r="BC24" s="54"/>
      <c r="BD24" s="479"/>
      <c r="BE24" s="54" t="s">
        <v>229</v>
      </c>
      <c r="BF24" s="45"/>
      <c r="BG24" s="54"/>
      <c r="BH24" s="479"/>
      <c r="BI24" s="54" t="s">
        <v>229</v>
      </c>
      <c r="BJ24" s="45" t="s">
        <v>470</v>
      </c>
      <c r="BK24" s="54"/>
      <c r="BL24" s="479"/>
      <c r="BM24" s="54" t="s">
        <v>229</v>
      </c>
      <c r="BN24" s="45"/>
      <c r="BO24" s="54"/>
      <c r="BP24" s="479"/>
      <c r="BQ24" s="54" t="s">
        <v>229</v>
      </c>
      <c r="BR24" s="45"/>
      <c r="BS24" s="54"/>
      <c r="BT24" s="479"/>
      <c r="BU24" s="54" t="s">
        <v>229</v>
      </c>
      <c r="BV24" s="249" t="s">
        <v>395</v>
      </c>
      <c r="BW24" s="54"/>
      <c r="BX24" s="479"/>
      <c r="BY24" s="54" t="s">
        <v>229</v>
      </c>
      <c r="BZ24" s="45"/>
      <c r="CA24" s="54"/>
      <c r="CB24" s="479"/>
      <c r="CC24" s="54" t="s">
        <v>229</v>
      </c>
      <c r="CD24" s="45"/>
      <c r="CE24" s="54"/>
      <c r="CF24" s="479"/>
      <c r="CG24" s="54" t="s">
        <v>229</v>
      </c>
      <c r="CH24" s="45"/>
      <c r="CI24" s="54"/>
      <c r="CJ24" s="479"/>
      <c r="CK24" s="54" t="s">
        <v>229</v>
      </c>
      <c r="CL24" s="45"/>
      <c r="CM24" s="54"/>
      <c r="CN24" s="479"/>
      <c r="CO24" s="54" t="s">
        <v>229</v>
      </c>
      <c r="CP24" s="128" t="s">
        <v>395</v>
      </c>
      <c r="CQ24" s="54"/>
      <c r="CR24" s="479"/>
      <c r="CS24" s="54" t="s">
        <v>229</v>
      </c>
      <c r="CT24" s="45"/>
      <c r="CU24" s="54"/>
      <c r="CV24" s="479"/>
      <c r="CW24" s="54" t="s">
        <v>229</v>
      </c>
      <c r="CX24" s="45"/>
      <c r="CY24" s="54"/>
      <c r="CZ24" s="479"/>
      <c r="DA24" s="54" t="s">
        <v>229</v>
      </c>
      <c r="DB24" s="45"/>
      <c r="DC24" s="54"/>
      <c r="DD24" s="479"/>
      <c r="DE24" s="54" t="s">
        <v>229</v>
      </c>
      <c r="DF24" s="45"/>
      <c r="DG24" s="54"/>
      <c r="DH24" s="479"/>
      <c r="DI24" s="54" t="s">
        <v>229</v>
      </c>
      <c r="DJ24" s="45"/>
      <c r="DK24" s="54"/>
      <c r="DL24" s="479"/>
      <c r="DM24" s="54" t="s">
        <v>229</v>
      </c>
      <c r="DN24" s="45"/>
      <c r="DO24" s="54"/>
      <c r="DP24" s="479"/>
      <c r="DQ24" s="54" t="s">
        <v>229</v>
      </c>
      <c r="DR24" s="45"/>
      <c r="DS24" s="54"/>
      <c r="DT24" s="479"/>
      <c r="DU24" s="54" t="s">
        <v>229</v>
      </c>
      <c r="DV24" s="45"/>
      <c r="DW24" s="54"/>
      <c r="DX24" s="479"/>
      <c r="DY24" s="54" t="s">
        <v>229</v>
      </c>
      <c r="DZ24" s="45"/>
      <c r="EA24" s="54"/>
      <c r="EB24" s="479"/>
      <c r="EC24" s="54" t="s">
        <v>229</v>
      </c>
      <c r="ED24" s="45" t="s">
        <v>395</v>
      </c>
      <c r="EE24" s="54"/>
      <c r="EF24" s="479"/>
      <c r="EG24" s="54" t="s">
        <v>229</v>
      </c>
      <c r="EH24" s="45"/>
      <c r="EI24" s="54"/>
      <c r="EJ24" s="479"/>
      <c r="EK24" s="54" t="s">
        <v>229</v>
      </c>
      <c r="EL24" s="45" t="s">
        <v>395</v>
      </c>
      <c r="EM24" s="54"/>
      <c r="EN24" s="479"/>
      <c r="EO24" s="54" t="s">
        <v>229</v>
      </c>
      <c r="EP24" s="45"/>
      <c r="EQ24" s="54"/>
      <c r="ER24" s="479"/>
      <c r="ES24" s="54" t="s">
        <v>229</v>
      </c>
      <c r="ET24" s="45"/>
      <c r="EU24" s="54"/>
      <c r="EV24" s="479"/>
      <c r="EW24" s="54" t="s">
        <v>229</v>
      </c>
      <c r="EX24" s="45"/>
      <c r="EY24" s="54"/>
      <c r="EZ24" s="479"/>
      <c r="FA24" s="54" t="s">
        <v>229</v>
      </c>
      <c r="FB24" s="45"/>
      <c r="FC24" s="54"/>
      <c r="FD24" s="479"/>
      <c r="FE24" s="54" t="s">
        <v>229</v>
      </c>
      <c r="FF24" s="45"/>
      <c r="FG24" s="54"/>
      <c r="FH24" s="479"/>
      <c r="FI24" s="54" t="s">
        <v>229</v>
      </c>
      <c r="FJ24" s="45"/>
      <c r="FK24" s="54"/>
      <c r="FL24" s="479"/>
      <c r="FM24" s="54" t="s">
        <v>229</v>
      </c>
      <c r="FN24" s="45"/>
      <c r="FO24" s="54"/>
      <c r="FP24" s="479"/>
      <c r="FQ24" s="54" t="s">
        <v>229</v>
      </c>
      <c r="FR24" s="45"/>
      <c r="FS24" s="54"/>
      <c r="FT24" s="479"/>
      <c r="FU24" s="54" t="s">
        <v>229</v>
      </c>
      <c r="FV24" s="128"/>
      <c r="FW24" s="54"/>
      <c r="FX24" s="479"/>
      <c r="FY24" s="54" t="s">
        <v>229</v>
      </c>
      <c r="FZ24" s="45"/>
      <c r="GA24" s="54"/>
      <c r="GB24" s="479"/>
      <c r="GC24" s="54" t="s">
        <v>229</v>
      </c>
      <c r="GD24" s="45"/>
      <c r="GE24" s="54"/>
      <c r="GF24" s="479"/>
      <c r="GG24" s="54" t="s">
        <v>229</v>
      </c>
      <c r="GH24" s="45"/>
      <c r="GI24" s="54"/>
      <c r="GJ24" s="479"/>
      <c r="GK24" s="54" t="s">
        <v>229</v>
      </c>
      <c r="GL24" s="128"/>
      <c r="GM24" s="54"/>
      <c r="GN24" s="479"/>
      <c r="GO24" s="54" t="s">
        <v>229</v>
      </c>
      <c r="GP24" s="45"/>
      <c r="GQ24" s="54"/>
      <c r="GR24" s="479"/>
      <c r="GS24" s="54" t="s">
        <v>229</v>
      </c>
      <c r="GT24" s="45"/>
      <c r="GU24" s="54"/>
      <c r="GV24" s="479"/>
      <c r="GW24" s="54" t="s">
        <v>229</v>
      </c>
      <c r="GX24" s="45"/>
      <c r="GY24" s="54"/>
      <c r="GZ24" s="479"/>
      <c r="HA24" s="54" t="s">
        <v>229</v>
      </c>
      <c r="HB24" s="45"/>
      <c r="HC24" s="54"/>
      <c r="HD24" s="479"/>
      <c r="HE24" s="54" t="s">
        <v>229</v>
      </c>
      <c r="HF24" s="45"/>
      <c r="HG24" s="54"/>
      <c r="HH24" s="479"/>
      <c r="HI24" s="54" t="s">
        <v>229</v>
      </c>
      <c r="HJ24" s="45"/>
      <c r="HK24" s="54"/>
      <c r="HL24" s="479"/>
      <c r="HM24" s="54" t="s">
        <v>229</v>
      </c>
      <c r="HN24" s="45"/>
      <c r="HO24" s="54"/>
      <c r="HP24" s="479"/>
      <c r="HQ24" s="54" t="s">
        <v>229</v>
      </c>
      <c r="HR24" s="45"/>
      <c r="HS24" s="54"/>
      <c r="HT24" s="479"/>
    </row>
    <row r="25" spans="1:228" ht="22.5" x14ac:dyDescent="0.25">
      <c r="A25" s="54" t="s">
        <v>230</v>
      </c>
      <c r="B25" s="112"/>
      <c r="C25" s="54"/>
      <c r="D25" s="479"/>
      <c r="E25" s="54" t="s">
        <v>230</v>
      </c>
      <c r="F25" s="115"/>
      <c r="G25" s="54"/>
      <c r="H25" s="479"/>
      <c r="I25" s="54" t="s">
        <v>230</v>
      </c>
      <c r="J25" s="207"/>
      <c r="K25" s="54"/>
      <c r="L25" s="479"/>
      <c r="M25" s="54" t="s">
        <v>230</v>
      </c>
      <c r="N25" s="45"/>
      <c r="O25" s="54"/>
      <c r="P25" s="498"/>
      <c r="Q25" s="54" t="s">
        <v>230</v>
      </c>
      <c r="R25" s="135"/>
      <c r="S25" s="54"/>
      <c r="T25" s="479"/>
      <c r="U25" s="54" t="s">
        <v>230</v>
      </c>
      <c r="V25" s="45"/>
      <c r="W25" s="54"/>
      <c r="X25" s="479"/>
      <c r="Y25" s="54" t="s">
        <v>230</v>
      </c>
      <c r="Z25" s="112"/>
      <c r="AA25" s="54"/>
      <c r="AB25" s="479"/>
      <c r="AC25" s="54" t="s">
        <v>230</v>
      </c>
      <c r="AD25" s="45"/>
      <c r="AE25" s="54"/>
      <c r="AF25" s="479"/>
      <c r="AG25" s="54" t="s">
        <v>230</v>
      </c>
      <c r="AH25" s="45"/>
      <c r="AI25" s="54"/>
      <c r="AJ25" s="479"/>
      <c r="AK25" s="54" t="s">
        <v>230</v>
      </c>
      <c r="AL25" s="45"/>
      <c r="AM25" s="54"/>
      <c r="AN25" s="479"/>
      <c r="AO25" s="54" t="s">
        <v>230</v>
      </c>
      <c r="AP25" s="45"/>
      <c r="AQ25" s="54"/>
      <c r="AR25" s="479"/>
      <c r="AS25" s="54" t="s">
        <v>230</v>
      </c>
      <c r="AT25" s="45"/>
      <c r="AU25" s="54"/>
      <c r="AV25" s="479"/>
      <c r="AW25" s="54" t="s">
        <v>230</v>
      </c>
      <c r="AX25" s="45"/>
      <c r="AY25" s="54"/>
      <c r="AZ25" s="479"/>
      <c r="BA25" s="54" t="s">
        <v>230</v>
      </c>
      <c r="BB25" s="45"/>
      <c r="BC25" s="54"/>
      <c r="BD25" s="479"/>
      <c r="BE25" s="54" t="s">
        <v>230</v>
      </c>
      <c r="BF25" s="45"/>
      <c r="BG25" s="54"/>
      <c r="BH25" s="479"/>
      <c r="BI25" s="54" t="s">
        <v>230</v>
      </c>
      <c r="BJ25" s="45"/>
      <c r="BK25" s="54"/>
      <c r="BL25" s="479"/>
      <c r="BM25" s="54" t="s">
        <v>230</v>
      </c>
      <c r="BN25" s="45"/>
      <c r="BO25" s="54"/>
      <c r="BP25" s="479"/>
      <c r="BQ25" s="54" t="s">
        <v>230</v>
      </c>
      <c r="BR25" s="45"/>
      <c r="BS25" s="54"/>
      <c r="BT25" s="479"/>
      <c r="BU25" s="54" t="s">
        <v>230</v>
      </c>
      <c r="BV25" s="249"/>
      <c r="BW25" s="54"/>
      <c r="BX25" s="479"/>
      <c r="BY25" s="54" t="s">
        <v>230</v>
      </c>
      <c r="BZ25" s="45"/>
      <c r="CA25" s="54"/>
      <c r="CB25" s="479"/>
      <c r="CC25" s="54" t="s">
        <v>230</v>
      </c>
      <c r="CD25" s="45"/>
      <c r="CE25" s="54"/>
      <c r="CF25" s="479"/>
      <c r="CG25" s="54" t="s">
        <v>230</v>
      </c>
      <c r="CH25" s="45"/>
      <c r="CI25" s="54"/>
      <c r="CJ25" s="479"/>
      <c r="CK25" s="54" t="s">
        <v>230</v>
      </c>
      <c r="CL25" s="45"/>
      <c r="CM25" s="54"/>
      <c r="CN25" s="479"/>
      <c r="CO25" s="54" t="s">
        <v>230</v>
      </c>
      <c r="CP25" s="128"/>
      <c r="CQ25" s="54"/>
      <c r="CR25" s="479"/>
      <c r="CS25" s="54" t="s">
        <v>230</v>
      </c>
      <c r="CT25" s="45"/>
      <c r="CU25" s="54"/>
      <c r="CV25" s="479"/>
      <c r="CW25" s="54" t="s">
        <v>230</v>
      </c>
      <c r="CX25" s="45"/>
      <c r="CY25" s="54"/>
      <c r="CZ25" s="479"/>
      <c r="DA25" s="54" t="s">
        <v>230</v>
      </c>
      <c r="DB25" s="45"/>
      <c r="DC25" s="54"/>
      <c r="DD25" s="479"/>
      <c r="DE25" s="54" t="s">
        <v>230</v>
      </c>
      <c r="DF25" s="45"/>
      <c r="DG25" s="54"/>
      <c r="DH25" s="479"/>
      <c r="DI25" s="54" t="s">
        <v>230</v>
      </c>
      <c r="DJ25" s="45"/>
      <c r="DK25" s="54"/>
      <c r="DL25" s="479"/>
      <c r="DM25" s="54" t="s">
        <v>230</v>
      </c>
      <c r="DN25" s="45"/>
      <c r="DO25" s="54"/>
      <c r="DP25" s="479"/>
      <c r="DQ25" s="54" t="s">
        <v>230</v>
      </c>
      <c r="DR25" s="45"/>
      <c r="DS25" s="54"/>
      <c r="DT25" s="479"/>
      <c r="DU25" s="54" t="s">
        <v>230</v>
      </c>
      <c r="DV25" s="45"/>
      <c r="DW25" s="54"/>
      <c r="DX25" s="479"/>
      <c r="DY25" s="54" t="s">
        <v>230</v>
      </c>
      <c r="DZ25" s="45"/>
      <c r="EA25" s="54"/>
      <c r="EB25" s="479"/>
      <c r="EC25" s="54" t="s">
        <v>230</v>
      </c>
      <c r="ED25" s="45"/>
      <c r="EE25" s="54"/>
      <c r="EF25" s="479"/>
      <c r="EG25" s="54" t="s">
        <v>230</v>
      </c>
      <c r="EH25" s="45"/>
      <c r="EI25" s="54"/>
      <c r="EJ25" s="479"/>
      <c r="EK25" s="54" t="s">
        <v>230</v>
      </c>
      <c r="EL25" s="45" t="s">
        <v>395</v>
      </c>
      <c r="EM25" s="54"/>
      <c r="EN25" s="479"/>
      <c r="EO25" s="54" t="s">
        <v>230</v>
      </c>
      <c r="EP25" s="45"/>
      <c r="EQ25" s="54"/>
      <c r="ER25" s="479"/>
      <c r="ES25" s="54" t="s">
        <v>230</v>
      </c>
      <c r="ET25" s="45"/>
      <c r="EU25" s="54"/>
      <c r="EV25" s="479"/>
      <c r="EW25" s="54" t="s">
        <v>230</v>
      </c>
      <c r="EX25" s="45"/>
      <c r="EY25" s="54"/>
      <c r="EZ25" s="479"/>
      <c r="FA25" s="54" t="s">
        <v>230</v>
      </c>
      <c r="FB25" s="45"/>
      <c r="FC25" s="54"/>
      <c r="FD25" s="479"/>
      <c r="FE25" s="54" t="s">
        <v>230</v>
      </c>
      <c r="FF25" s="45"/>
      <c r="FG25" s="54"/>
      <c r="FH25" s="479"/>
      <c r="FI25" s="54" t="s">
        <v>230</v>
      </c>
      <c r="FJ25" s="45"/>
      <c r="FK25" s="54"/>
      <c r="FL25" s="479"/>
      <c r="FM25" s="54" t="s">
        <v>230</v>
      </c>
      <c r="FN25" s="45"/>
      <c r="FO25" s="54"/>
      <c r="FP25" s="479"/>
      <c r="FQ25" s="54" t="s">
        <v>230</v>
      </c>
      <c r="FR25" s="45"/>
      <c r="FS25" s="54"/>
      <c r="FT25" s="479"/>
      <c r="FU25" s="54" t="s">
        <v>230</v>
      </c>
      <c r="FV25" s="128"/>
      <c r="FW25" s="54"/>
      <c r="FX25" s="479"/>
      <c r="FY25" s="54" t="s">
        <v>230</v>
      </c>
      <c r="FZ25" s="45"/>
      <c r="GA25" s="54"/>
      <c r="GB25" s="479"/>
      <c r="GC25" s="54" t="s">
        <v>230</v>
      </c>
      <c r="GD25" s="45"/>
      <c r="GE25" s="54"/>
      <c r="GF25" s="479"/>
      <c r="GG25" s="54" t="s">
        <v>230</v>
      </c>
      <c r="GH25" s="45"/>
      <c r="GI25" s="54"/>
      <c r="GJ25" s="479"/>
      <c r="GK25" s="54" t="s">
        <v>230</v>
      </c>
      <c r="GL25" s="128"/>
      <c r="GM25" s="54"/>
      <c r="GN25" s="479"/>
      <c r="GO25" s="54" t="s">
        <v>230</v>
      </c>
      <c r="GP25" s="45"/>
      <c r="GQ25" s="54"/>
      <c r="GR25" s="479"/>
      <c r="GS25" s="54" t="s">
        <v>230</v>
      </c>
      <c r="GT25" s="45"/>
      <c r="GU25" s="54"/>
      <c r="GV25" s="479"/>
      <c r="GW25" s="54" t="s">
        <v>230</v>
      </c>
      <c r="GX25" s="45"/>
      <c r="GY25" s="54"/>
      <c r="GZ25" s="479"/>
      <c r="HA25" s="54" t="s">
        <v>230</v>
      </c>
      <c r="HB25" s="45"/>
      <c r="HC25" s="54"/>
      <c r="HD25" s="479"/>
      <c r="HE25" s="54" t="s">
        <v>230</v>
      </c>
      <c r="HF25" s="45"/>
      <c r="HG25" s="54"/>
      <c r="HH25" s="479"/>
      <c r="HI25" s="54" t="s">
        <v>230</v>
      </c>
      <c r="HJ25" s="45"/>
      <c r="HK25" s="54"/>
      <c r="HL25" s="479"/>
      <c r="HM25" s="54" t="s">
        <v>230</v>
      </c>
      <c r="HN25" s="45"/>
      <c r="HO25" s="54"/>
      <c r="HP25" s="479"/>
      <c r="HQ25" s="54" t="s">
        <v>230</v>
      </c>
      <c r="HR25" s="45"/>
      <c r="HS25" s="54"/>
      <c r="HT25" s="479"/>
    </row>
    <row r="26" spans="1:228" ht="22.5" x14ac:dyDescent="0.25">
      <c r="A26" s="54" t="s">
        <v>231</v>
      </c>
      <c r="B26" s="112"/>
      <c r="C26" s="54"/>
      <c r="D26" s="479"/>
      <c r="E26" s="54" t="s">
        <v>231</v>
      </c>
      <c r="F26" s="115" t="s">
        <v>395</v>
      </c>
      <c r="G26" s="54"/>
      <c r="H26" s="479"/>
      <c r="I26" s="54" t="s">
        <v>231</v>
      </c>
      <c r="J26" s="207"/>
      <c r="K26" s="54"/>
      <c r="L26" s="479"/>
      <c r="M26" s="54" t="s">
        <v>231</v>
      </c>
      <c r="N26" s="45"/>
      <c r="O26" s="54"/>
      <c r="P26" s="498"/>
      <c r="Q26" s="54" t="s">
        <v>231</v>
      </c>
      <c r="R26" s="135" t="s">
        <v>395</v>
      </c>
      <c r="S26" s="54"/>
      <c r="T26" s="479"/>
      <c r="U26" s="54" t="s">
        <v>231</v>
      </c>
      <c r="V26" s="45"/>
      <c r="W26" s="54"/>
      <c r="X26" s="479"/>
      <c r="Y26" s="54" t="s">
        <v>231</v>
      </c>
      <c r="Z26" s="112"/>
      <c r="AA26" s="54"/>
      <c r="AB26" s="479"/>
      <c r="AC26" s="54" t="s">
        <v>231</v>
      </c>
      <c r="AD26" s="45"/>
      <c r="AE26" s="54"/>
      <c r="AF26" s="479"/>
      <c r="AG26" s="54" t="s">
        <v>231</v>
      </c>
      <c r="AH26" s="45"/>
      <c r="AI26" s="54"/>
      <c r="AJ26" s="479"/>
      <c r="AK26" s="54" t="s">
        <v>231</v>
      </c>
      <c r="AL26" s="45"/>
      <c r="AM26" s="54"/>
      <c r="AN26" s="479"/>
      <c r="AO26" s="54" t="s">
        <v>231</v>
      </c>
      <c r="AP26" s="45" t="s">
        <v>395</v>
      </c>
      <c r="AQ26" s="54"/>
      <c r="AR26" s="479"/>
      <c r="AS26" s="54" t="s">
        <v>231</v>
      </c>
      <c r="AT26" s="45"/>
      <c r="AU26" s="54"/>
      <c r="AV26" s="479"/>
      <c r="AW26" s="54" t="s">
        <v>231</v>
      </c>
      <c r="AX26" s="45"/>
      <c r="AY26" s="54"/>
      <c r="AZ26" s="479"/>
      <c r="BA26" s="54" t="s">
        <v>231</v>
      </c>
      <c r="BB26" s="45"/>
      <c r="BC26" s="54"/>
      <c r="BD26" s="479"/>
      <c r="BE26" s="54" t="s">
        <v>231</v>
      </c>
      <c r="BF26" s="45"/>
      <c r="BG26" s="54"/>
      <c r="BH26" s="479"/>
      <c r="BI26" s="54" t="s">
        <v>231</v>
      </c>
      <c r="BJ26" s="45" t="s">
        <v>470</v>
      </c>
      <c r="BK26" s="54"/>
      <c r="BL26" s="479"/>
      <c r="BM26" s="54" t="s">
        <v>231</v>
      </c>
      <c r="BN26" s="45"/>
      <c r="BO26" s="54"/>
      <c r="BP26" s="479"/>
      <c r="BQ26" s="54" t="s">
        <v>231</v>
      </c>
      <c r="BR26" s="45"/>
      <c r="BS26" s="54"/>
      <c r="BT26" s="479"/>
      <c r="BU26" s="54" t="s">
        <v>231</v>
      </c>
      <c r="BV26" s="249" t="s">
        <v>395</v>
      </c>
      <c r="BW26" s="54"/>
      <c r="BX26" s="479"/>
      <c r="BY26" s="54" t="s">
        <v>231</v>
      </c>
      <c r="BZ26" s="45"/>
      <c r="CA26" s="54"/>
      <c r="CB26" s="479"/>
      <c r="CC26" s="54" t="s">
        <v>231</v>
      </c>
      <c r="CD26" s="45"/>
      <c r="CE26" s="54"/>
      <c r="CF26" s="479"/>
      <c r="CG26" s="54" t="s">
        <v>231</v>
      </c>
      <c r="CH26" s="45"/>
      <c r="CI26" s="54"/>
      <c r="CJ26" s="479"/>
      <c r="CK26" s="54" t="s">
        <v>231</v>
      </c>
      <c r="CL26" s="45"/>
      <c r="CM26" s="54"/>
      <c r="CN26" s="479"/>
      <c r="CO26" s="54" t="s">
        <v>231</v>
      </c>
      <c r="CP26" s="128" t="s">
        <v>395</v>
      </c>
      <c r="CQ26" s="54"/>
      <c r="CR26" s="479"/>
      <c r="CS26" s="54" t="s">
        <v>231</v>
      </c>
      <c r="CT26" s="45"/>
      <c r="CU26" s="54"/>
      <c r="CV26" s="479"/>
      <c r="CW26" s="54" t="s">
        <v>231</v>
      </c>
      <c r="CX26" s="45"/>
      <c r="CY26" s="54"/>
      <c r="CZ26" s="479"/>
      <c r="DA26" s="54" t="s">
        <v>231</v>
      </c>
      <c r="DB26" s="45"/>
      <c r="DC26" s="54"/>
      <c r="DD26" s="479"/>
      <c r="DE26" s="54" t="s">
        <v>231</v>
      </c>
      <c r="DF26" s="45"/>
      <c r="DG26" s="54"/>
      <c r="DH26" s="479"/>
      <c r="DI26" s="54" t="s">
        <v>231</v>
      </c>
      <c r="DJ26" s="45"/>
      <c r="DK26" s="54"/>
      <c r="DL26" s="479"/>
      <c r="DM26" s="54" t="s">
        <v>231</v>
      </c>
      <c r="DN26" s="45"/>
      <c r="DO26" s="54"/>
      <c r="DP26" s="479"/>
      <c r="DQ26" s="54" t="s">
        <v>231</v>
      </c>
      <c r="DR26" s="45"/>
      <c r="DS26" s="54"/>
      <c r="DT26" s="479"/>
      <c r="DU26" s="54" t="s">
        <v>231</v>
      </c>
      <c r="DV26" s="45"/>
      <c r="DW26" s="54"/>
      <c r="DX26" s="479"/>
      <c r="DY26" s="54" t="s">
        <v>231</v>
      </c>
      <c r="DZ26" s="45"/>
      <c r="EA26" s="54"/>
      <c r="EB26" s="479"/>
      <c r="EC26" s="54" t="s">
        <v>231</v>
      </c>
      <c r="ED26" s="45" t="s">
        <v>395</v>
      </c>
      <c r="EE26" s="54"/>
      <c r="EF26" s="479"/>
      <c r="EG26" s="54" t="s">
        <v>231</v>
      </c>
      <c r="EH26" s="45"/>
      <c r="EI26" s="54"/>
      <c r="EJ26" s="479"/>
      <c r="EK26" s="54" t="s">
        <v>231</v>
      </c>
      <c r="EL26" s="45" t="s">
        <v>395</v>
      </c>
      <c r="EM26" s="54"/>
      <c r="EN26" s="479"/>
      <c r="EO26" s="54" t="s">
        <v>231</v>
      </c>
      <c r="EP26" s="45"/>
      <c r="EQ26" s="54"/>
      <c r="ER26" s="479"/>
      <c r="ES26" s="54" t="s">
        <v>231</v>
      </c>
      <c r="ET26" s="45"/>
      <c r="EU26" s="54"/>
      <c r="EV26" s="479"/>
      <c r="EW26" s="54" t="s">
        <v>231</v>
      </c>
      <c r="EX26" s="45"/>
      <c r="EY26" s="54"/>
      <c r="EZ26" s="479"/>
      <c r="FA26" s="54" t="s">
        <v>231</v>
      </c>
      <c r="FB26" s="45"/>
      <c r="FC26" s="54"/>
      <c r="FD26" s="479"/>
      <c r="FE26" s="54" t="s">
        <v>231</v>
      </c>
      <c r="FF26" s="45"/>
      <c r="FG26" s="54"/>
      <c r="FH26" s="479"/>
      <c r="FI26" s="54" t="s">
        <v>231</v>
      </c>
      <c r="FJ26" s="45"/>
      <c r="FK26" s="54"/>
      <c r="FL26" s="479"/>
      <c r="FM26" s="54" t="s">
        <v>231</v>
      </c>
      <c r="FN26" s="45"/>
      <c r="FO26" s="54"/>
      <c r="FP26" s="479"/>
      <c r="FQ26" s="54" t="s">
        <v>231</v>
      </c>
      <c r="FR26" s="45"/>
      <c r="FS26" s="54"/>
      <c r="FT26" s="479"/>
      <c r="FU26" s="54" t="s">
        <v>231</v>
      </c>
      <c r="FV26" s="128"/>
      <c r="FW26" s="54"/>
      <c r="FX26" s="479"/>
      <c r="FY26" s="54" t="s">
        <v>231</v>
      </c>
      <c r="FZ26" s="45"/>
      <c r="GA26" s="54"/>
      <c r="GB26" s="479"/>
      <c r="GC26" s="54" t="s">
        <v>231</v>
      </c>
      <c r="GD26" s="45"/>
      <c r="GE26" s="54"/>
      <c r="GF26" s="479"/>
      <c r="GG26" s="54" t="s">
        <v>231</v>
      </c>
      <c r="GH26" s="45"/>
      <c r="GI26" s="54"/>
      <c r="GJ26" s="479"/>
      <c r="GK26" s="54" t="s">
        <v>231</v>
      </c>
      <c r="GL26" s="128"/>
      <c r="GM26" s="54"/>
      <c r="GN26" s="479"/>
      <c r="GO26" s="54" t="s">
        <v>231</v>
      </c>
      <c r="GP26" s="45"/>
      <c r="GQ26" s="54"/>
      <c r="GR26" s="479"/>
      <c r="GS26" s="54" t="s">
        <v>231</v>
      </c>
      <c r="GT26" s="45"/>
      <c r="GU26" s="54"/>
      <c r="GV26" s="479"/>
      <c r="GW26" s="54" t="s">
        <v>231</v>
      </c>
      <c r="GX26" s="45"/>
      <c r="GY26" s="54"/>
      <c r="GZ26" s="479"/>
      <c r="HA26" s="54" t="s">
        <v>231</v>
      </c>
      <c r="HB26" s="45"/>
      <c r="HC26" s="54"/>
      <c r="HD26" s="479"/>
      <c r="HE26" s="54" t="s">
        <v>231</v>
      </c>
      <c r="HF26" s="45"/>
      <c r="HG26" s="54"/>
      <c r="HH26" s="479"/>
      <c r="HI26" s="54" t="s">
        <v>231</v>
      </c>
      <c r="HJ26" s="45"/>
      <c r="HK26" s="54"/>
      <c r="HL26" s="479"/>
      <c r="HM26" s="54" t="s">
        <v>231</v>
      </c>
      <c r="HN26" s="45"/>
      <c r="HO26" s="54"/>
      <c r="HP26" s="479"/>
      <c r="HQ26" s="54" t="s">
        <v>231</v>
      </c>
      <c r="HR26" s="45"/>
      <c r="HS26" s="54"/>
      <c r="HT26" s="479"/>
    </row>
    <row r="27" spans="1:228" ht="67.5" x14ac:dyDescent="0.25">
      <c r="A27" s="54" t="s">
        <v>232</v>
      </c>
      <c r="B27" s="112"/>
      <c r="C27" s="54"/>
      <c r="D27" s="479"/>
      <c r="E27" s="54" t="s">
        <v>232</v>
      </c>
      <c r="F27" s="115" t="s">
        <v>395</v>
      </c>
      <c r="G27" s="54"/>
      <c r="H27" s="479"/>
      <c r="I27" s="54" t="s">
        <v>232</v>
      </c>
      <c r="J27" s="207"/>
      <c r="K27" s="54"/>
      <c r="L27" s="479"/>
      <c r="M27" s="54" t="s">
        <v>232</v>
      </c>
      <c r="N27" s="45"/>
      <c r="O27" s="54"/>
      <c r="P27" s="498"/>
      <c r="Q27" s="54" t="s">
        <v>232</v>
      </c>
      <c r="R27" s="135" t="s">
        <v>395</v>
      </c>
      <c r="S27" s="54"/>
      <c r="T27" s="479"/>
      <c r="U27" s="54" t="s">
        <v>232</v>
      </c>
      <c r="V27" s="45"/>
      <c r="W27" s="54"/>
      <c r="X27" s="479"/>
      <c r="Y27" s="54" t="s">
        <v>232</v>
      </c>
      <c r="Z27" s="112"/>
      <c r="AA27" s="54"/>
      <c r="AB27" s="479"/>
      <c r="AC27" s="54" t="s">
        <v>232</v>
      </c>
      <c r="AD27" s="45"/>
      <c r="AE27" s="54"/>
      <c r="AF27" s="479"/>
      <c r="AG27" s="54" t="s">
        <v>232</v>
      </c>
      <c r="AH27" s="45"/>
      <c r="AI27" s="54"/>
      <c r="AJ27" s="479"/>
      <c r="AK27" s="54" t="s">
        <v>232</v>
      </c>
      <c r="AL27" s="45"/>
      <c r="AM27" s="54"/>
      <c r="AN27" s="479"/>
      <c r="AO27" s="54" t="s">
        <v>232</v>
      </c>
      <c r="AP27" s="45" t="s">
        <v>395</v>
      </c>
      <c r="AQ27" s="54"/>
      <c r="AR27" s="479"/>
      <c r="AS27" s="54" t="s">
        <v>232</v>
      </c>
      <c r="AT27" s="45"/>
      <c r="AU27" s="54"/>
      <c r="AV27" s="479"/>
      <c r="AW27" s="54" t="s">
        <v>232</v>
      </c>
      <c r="AX27" s="45"/>
      <c r="AY27" s="54"/>
      <c r="AZ27" s="479"/>
      <c r="BA27" s="54" t="s">
        <v>232</v>
      </c>
      <c r="BB27" s="45"/>
      <c r="BC27" s="54"/>
      <c r="BD27" s="479"/>
      <c r="BE27" s="54" t="s">
        <v>232</v>
      </c>
      <c r="BF27" s="45"/>
      <c r="BG27" s="54"/>
      <c r="BH27" s="479"/>
      <c r="BI27" s="54" t="s">
        <v>232</v>
      </c>
      <c r="BJ27" s="45" t="s">
        <v>470</v>
      </c>
      <c r="BK27" s="54"/>
      <c r="BL27" s="479"/>
      <c r="BM27" s="54" t="s">
        <v>232</v>
      </c>
      <c r="BN27" s="45"/>
      <c r="BO27" s="54"/>
      <c r="BP27" s="479"/>
      <c r="BQ27" s="54" t="s">
        <v>232</v>
      </c>
      <c r="BR27" s="45"/>
      <c r="BS27" s="54"/>
      <c r="BT27" s="479"/>
      <c r="BU27" s="54" t="s">
        <v>232</v>
      </c>
      <c r="BV27" s="249" t="s">
        <v>395</v>
      </c>
      <c r="BW27" s="54"/>
      <c r="BX27" s="479"/>
      <c r="BY27" s="54" t="s">
        <v>232</v>
      </c>
      <c r="BZ27" s="45"/>
      <c r="CA27" s="54"/>
      <c r="CB27" s="479"/>
      <c r="CC27" s="54" t="s">
        <v>232</v>
      </c>
      <c r="CD27" s="45"/>
      <c r="CE27" s="54"/>
      <c r="CF27" s="479"/>
      <c r="CG27" s="54" t="s">
        <v>232</v>
      </c>
      <c r="CH27" s="45"/>
      <c r="CI27" s="54"/>
      <c r="CJ27" s="479"/>
      <c r="CK27" s="54" t="s">
        <v>232</v>
      </c>
      <c r="CL27" s="45"/>
      <c r="CM27" s="54"/>
      <c r="CN27" s="479"/>
      <c r="CO27" s="54" t="s">
        <v>232</v>
      </c>
      <c r="CP27" s="128" t="s">
        <v>395</v>
      </c>
      <c r="CQ27" s="54"/>
      <c r="CR27" s="479"/>
      <c r="CS27" s="54" t="s">
        <v>232</v>
      </c>
      <c r="CT27" s="45"/>
      <c r="CU27" s="54"/>
      <c r="CV27" s="479"/>
      <c r="CW27" s="54" t="s">
        <v>232</v>
      </c>
      <c r="CX27" s="45"/>
      <c r="CY27" s="54"/>
      <c r="CZ27" s="479"/>
      <c r="DA27" s="54" t="s">
        <v>232</v>
      </c>
      <c r="DB27" s="45"/>
      <c r="DC27" s="54"/>
      <c r="DD27" s="479"/>
      <c r="DE27" s="54" t="s">
        <v>232</v>
      </c>
      <c r="DF27" s="45"/>
      <c r="DG27" s="54"/>
      <c r="DH27" s="479"/>
      <c r="DI27" s="54" t="s">
        <v>232</v>
      </c>
      <c r="DJ27" s="45"/>
      <c r="DK27" s="54"/>
      <c r="DL27" s="479"/>
      <c r="DM27" s="54" t="s">
        <v>232</v>
      </c>
      <c r="DN27" s="45"/>
      <c r="DO27" s="54"/>
      <c r="DP27" s="479"/>
      <c r="DQ27" s="54" t="s">
        <v>232</v>
      </c>
      <c r="DR27" s="45"/>
      <c r="DS27" s="54"/>
      <c r="DT27" s="479"/>
      <c r="DU27" s="54" t="s">
        <v>232</v>
      </c>
      <c r="DV27" s="45"/>
      <c r="DW27" s="54"/>
      <c r="DX27" s="479"/>
      <c r="DY27" s="54" t="s">
        <v>232</v>
      </c>
      <c r="DZ27" s="45"/>
      <c r="EA27" s="54"/>
      <c r="EB27" s="479"/>
      <c r="EC27" s="54" t="s">
        <v>232</v>
      </c>
      <c r="ED27" s="45" t="s">
        <v>395</v>
      </c>
      <c r="EE27" s="54"/>
      <c r="EF27" s="479"/>
      <c r="EG27" s="54" t="s">
        <v>232</v>
      </c>
      <c r="EH27" s="45"/>
      <c r="EI27" s="54"/>
      <c r="EJ27" s="479"/>
      <c r="EK27" s="54" t="s">
        <v>232</v>
      </c>
      <c r="EL27" s="45" t="s">
        <v>395</v>
      </c>
      <c r="EM27" s="54"/>
      <c r="EN27" s="479"/>
      <c r="EO27" s="54" t="s">
        <v>232</v>
      </c>
      <c r="EP27" s="45"/>
      <c r="EQ27" s="54"/>
      <c r="ER27" s="479"/>
      <c r="ES27" s="54" t="s">
        <v>232</v>
      </c>
      <c r="ET27" s="45"/>
      <c r="EU27" s="54"/>
      <c r="EV27" s="479"/>
      <c r="EW27" s="54" t="s">
        <v>232</v>
      </c>
      <c r="EX27" s="45"/>
      <c r="EY27" s="54"/>
      <c r="EZ27" s="479"/>
      <c r="FA27" s="54" t="s">
        <v>232</v>
      </c>
      <c r="FB27" s="45"/>
      <c r="FC27" s="54"/>
      <c r="FD27" s="479"/>
      <c r="FE27" s="54" t="s">
        <v>232</v>
      </c>
      <c r="FF27" s="45"/>
      <c r="FG27" s="54"/>
      <c r="FH27" s="479"/>
      <c r="FI27" s="54" t="s">
        <v>232</v>
      </c>
      <c r="FJ27" s="45"/>
      <c r="FK27" s="54"/>
      <c r="FL27" s="479"/>
      <c r="FM27" s="54" t="s">
        <v>232</v>
      </c>
      <c r="FN27" s="45"/>
      <c r="FO27" s="54"/>
      <c r="FP27" s="479"/>
      <c r="FQ27" s="54" t="s">
        <v>232</v>
      </c>
      <c r="FR27" s="45"/>
      <c r="FS27" s="54"/>
      <c r="FT27" s="479"/>
      <c r="FU27" s="54" t="s">
        <v>232</v>
      </c>
      <c r="FV27" s="128"/>
      <c r="FW27" s="54"/>
      <c r="FX27" s="479"/>
      <c r="FY27" s="54" t="s">
        <v>232</v>
      </c>
      <c r="FZ27" s="45"/>
      <c r="GA27" s="54"/>
      <c r="GB27" s="479"/>
      <c r="GC27" s="54" t="s">
        <v>232</v>
      </c>
      <c r="GD27" s="45"/>
      <c r="GE27" s="54"/>
      <c r="GF27" s="479"/>
      <c r="GG27" s="54" t="s">
        <v>232</v>
      </c>
      <c r="GH27" s="45"/>
      <c r="GI27" s="54"/>
      <c r="GJ27" s="479"/>
      <c r="GK27" s="54" t="s">
        <v>232</v>
      </c>
      <c r="GL27" s="128"/>
      <c r="GM27" s="54"/>
      <c r="GN27" s="479"/>
      <c r="GO27" s="54" t="s">
        <v>232</v>
      </c>
      <c r="GP27" s="45"/>
      <c r="GQ27" s="54"/>
      <c r="GR27" s="479"/>
      <c r="GS27" s="54" t="s">
        <v>232</v>
      </c>
      <c r="GT27" s="45"/>
      <c r="GU27" s="54"/>
      <c r="GV27" s="479"/>
      <c r="GW27" s="54" t="s">
        <v>232</v>
      </c>
      <c r="GX27" s="45"/>
      <c r="GY27" s="54"/>
      <c r="GZ27" s="479"/>
      <c r="HA27" s="54" t="s">
        <v>232</v>
      </c>
      <c r="HB27" s="45"/>
      <c r="HC27" s="54"/>
      <c r="HD27" s="479"/>
      <c r="HE27" s="54" t="s">
        <v>232</v>
      </c>
      <c r="HF27" s="45"/>
      <c r="HG27" s="54"/>
      <c r="HH27" s="479"/>
      <c r="HI27" s="54" t="s">
        <v>232</v>
      </c>
      <c r="HJ27" s="45"/>
      <c r="HK27" s="54"/>
      <c r="HL27" s="479"/>
      <c r="HM27" s="54" t="s">
        <v>232</v>
      </c>
      <c r="HN27" s="45"/>
      <c r="HO27" s="54"/>
      <c r="HP27" s="479"/>
      <c r="HQ27" s="54" t="s">
        <v>232</v>
      </c>
      <c r="HR27" s="45"/>
      <c r="HS27" s="54"/>
      <c r="HT27" s="479"/>
    </row>
    <row r="28" spans="1:228" ht="56.25" x14ac:dyDescent="0.25">
      <c r="A28" s="54" t="s">
        <v>233</v>
      </c>
      <c r="B28" s="112"/>
      <c r="C28" s="54"/>
      <c r="D28" s="479"/>
      <c r="E28" s="54" t="s">
        <v>233</v>
      </c>
      <c r="F28" s="115" t="s">
        <v>395</v>
      </c>
      <c r="G28" s="54"/>
      <c r="H28" s="479"/>
      <c r="I28" s="54" t="s">
        <v>233</v>
      </c>
      <c r="J28" s="207"/>
      <c r="K28" s="54"/>
      <c r="L28" s="479"/>
      <c r="M28" s="54" t="s">
        <v>233</v>
      </c>
      <c r="N28" s="45"/>
      <c r="O28" s="54"/>
      <c r="P28" s="498"/>
      <c r="Q28" s="54" t="s">
        <v>233</v>
      </c>
      <c r="R28" s="135" t="s">
        <v>395</v>
      </c>
      <c r="S28" s="54"/>
      <c r="T28" s="479"/>
      <c r="U28" s="54" t="s">
        <v>233</v>
      </c>
      <c r="V28" s="45"/>
      <c r="W28" s="54"/>
      <c r="X28" s="479"/>
      <c r="Y28" s="54" t="s">
        <v>233</v>
      </c>
      <c r="Z28" s="112"/>
      <c r="AA28" s="54"/>
      <c r="AB28" s="479"/>
      <c r="AC28" s="54" t="s">
        <v>233</v>
      </c>
      <c r="AD28" s="45"/>
      <c r="AE28" s="54"/>
      <c r="AF28" s="479"/>
      <c r="AG28" s="54" t="s">
        <v>233</v>
      </c>
      <c r="AH28" s="45"/>
      <c r="AI28" s="54"/>
      <c r="AJ28" s="479"/>
      <c r="AK28" s="54" t="s">
        <v>233</v>
      </c>
      <c r="AL28" s="45"/>
      <c r="AM28" s="54"/>
      <c r="AN28" s="479"/>
      <c r="AO28" s="54" t="s">
        <v>233</v>
      </c>
      <c r="AP28" s="45" t="s">
        <v>395</v>
      </c>
      <c r="AQ28" s="54"/>
      <c r="AR28" s="479"/>
      <c r="AS28" s="54" t="s">
        <v>233</v>
      </c>
      <c r="AT28" s="45"/>
      <c r="AU28" s="54"/>
      <c r="AV28" s="479"/>
      <c r="AW28" s="54" t="s">
        <v>233</v>
      </c>
      <c r="AX28" s="45"/>
      <c r="AY28" s="54"/>
      <c r="AZ28" s="479"/>
      <c r="BA28" s="54" t="s">
        <v>233</v>
      </c>
      <c r="BB28" s="45"/>
      <c r="BC28" s="54"/>
      <c r="BD28" s="479"/>
      <c r="BE28" s="54" t="s">
        <v>233</v>
      </c>
      <c r="BF28" s="45"/>
      <c r="BG28" s="54"/>
      <c r="BH28" s="479"/>
      <c r="BI28" s="54" t="s">
        <v>233</v>
      </c>
      <c r="BJ28" s="45" t="s">
        <v>470</v>
      </c>
      <c r="BK28" s="54"/>
      <c r="BL28" s="479"/>
      <c r="BM28" s="54" t="s">
        <v>233</v>
      </c>
      <c r="BN28" s="45"/>
      <c r="BO28" s="54"/>
      <c r="BP28" s="479"/>
      <c r="BQ28" s="54" t="s">
        <v>233</v>
      </c>
      <c r="BR28" s="45"/>
      <c r="BS28" s="54"/>
      <c r="BT28" s="479"/>
      <c r="BU28" s="54" t="s">
        <v>233</v>
      </c>
      <c r="BV28" s="249" t="s">
        <v>395</v>
      </c>
      <c r="BW28" s="54"/>
      <c r="BX28" s="479"/>
      <c r="BY28" s="54" t="s">
        <v>233</v>
      </c>
      <c r="BZ28" s="45"/>
      <c r="CA28" s="54"/>
      <c r="CB28" s="479"/>
      <c r="CC28" s="54" t="s">
        <v>233</v>
      </c>
      <c r="CD28" s="45"/>
      <c r="CE28" s="54"/>
      <c r="CF28" s="479"/>
      <c r="CG28" s="54" t="s">
        <v>233</v>
      </c>
      <c r="CH28" s="45"/>
      <c r="CI28" s="54"/>
      <c r="CJ28" s="479"/>
      <c r="CK28" s="54" t="s">
        <v>233</v>
      </c>
      <c r="CL28" s="45"/>
      <c r="CM28" s="54"/>
      <c r="CN28" s="479"/>
      <c r="CO28" s="54" t="s">
        <v>233</v>
      </c>
      <c r="CP28" s="128" t="s">
        <v>395</v>
      </c>
      <c r="CQ28" s="54"/>
      <c r="CR28" s="479"/>
      <c r="CS28" s="54" t="s">
        <v>233</v>
      </c>
      <c r="CT28" s="45"/>
      <c r="CU28" s="54"/>
      <c r="CV28" s="479"/>
      <c r="CW28" s="54" t="s">
        <v>233</v>
      </c>
      <c r="CX28" s="45"/>
      <c r="CY28" s="54"/>
      <c r="CZ28" s="479"/>
      <c r="DA28" s="54" t="s">
        <v>233</v>
      </c>
      <c r="DB28" s="45"/>
      <c r="DC28" s="54"/>
      <c r="DD28" s="479"/>
      <c r="DE28" s="54" t="s">
        <v>233</v>
      </c>
      <c r="DF28" s="45"/>
      <c r="DG28" s="54"/>
      <c r="DH28" s="479"/>
      <c r="DI28" s="54" t="s">
        <v>233</v>
      </c>
      <c r="DJ28" s="45"/>
      <c r="DK28" s="54"/>
      <c r="DL28" s="479"/>
      <c r="DM28" s="54" t="s">
        <v>233</v>
      </c>
      <c r="DN28" s="45"/>
      <c r="DO28" s="54"/>
      <c r="DP28" s="479"/>
      <c r="DQ28" s="54" t="s">
        <v>233</v>
      </c>
      <c r="DR28" s="45"/>
      <c r="DS28" s="54"/>
      <c r="DT28" s="479"/>
      <c r="DU28" s="54" t="s">
        <v>233</v>
      </c>
      <c r="DV28" s="45"/>
      <c r="DW28" s="54"/>
      <c r="DX28" s="479"/>
      <c r="DY28" s="54" t="s">
        <v>233</v>
      </c>
      <c r="DZ28" s="45"/>
      <c r="EA28" s="54"/>
      <c r="EB28" s="479"/>
      <c r="EC28" s="54" t="s">
        <v>233</v>
      </c>
      <c r="ED28" s="45" t="s">
        <v>395</v>
      </c>
      <c r="EE28" s="54"/>
      <c r="EF28" s="479"/>
      <c r="EG28" s="54" t="s">
        <v>233</v>
      </c>
      <c r="EH28" s="45"/>
      <c r="EI28" s="54"/>
      <c r="EJ28" s="479"/>
      <c r="EK28" s="54" t="s">
        <v>233</v>
      </c>
      <c r="EL28" s="45" t="s">
        <v>395</v>
      </c>
      <c r="EM28" s="54"/>
      <c r="EN28" s="479"/>
      <c r="EO28" s="54" t="s">
        <v>233</v>
      </c>
      <c r="EP28" s="45"/>
      <c r="EQ28" s="54"/>
      <c r="ER28" s="479"/>
      <c r="ES28" s="54" t="s">
        <v>233</v>
      </c>
      <c r="ET28" s="45"/>
      <c r="EU28" s="54"/>
      <c r="EV28" s="479"/>
      <c r="EW28" s="54" t="s">
        <v>233</v>
      </c>
      <c r="EX28" s="45"/>
      <c r="EY28" s="54"/>
      <c r="EZ28" s="479"/>
      <c r="FA28" s="54" t="s">
        <v>233</v>
      </c>
      <c r="FB28" s="45"/>
      <c r="FC28" s="54"/>
      <c r="FD28" s="479"/>
      <c r="FE28" s="54" t="s">
        <v>233</v>
      </c>
      <c r="FF28" s="45"/>
      <c r="FG28" s="54"/>
      <c r="FH28" s="479"/>
      <c r="FI28" s="54" t="s">
        <v>233</v>
      </c>
      <c r="FJ28" s="45"/>
      <c r="FK28" s="54"/>
      <c r="FL28" s="479"/>
      <c r="FM28" s="54" t="s">
        <v>233</v>
      </c>
      <c r="FN28" s="45"/>
      <c r="FO28" s="54"/>
      <c r="FP28" s="479"/>
      <c r="FQ28" s="54" t="s">
        <v>233</v>
      </c>
      <c r="FR28" s="45"/>
      <c r="FS28" s="54"/>
      <c r="FT28" s="479"/>
      <c r="FU28" s="54" t="s">
        <v>233</v>
      </c>
      <c r="FV28" s="128"/>
      <c r="FW28" s="54"/>
      <c r="FX28" s="479"/>
      <c r="FY28" s="54" t="s">
        <v>233</v>
      </c>
      <c r="FZ28" s="45"/>
      <c r="GA28" s="54"/>
      <c r="GB28" s="479"/>
      <c r="GC28" s="54" t="s">
        <v>233</v>
      </c>
      <c r="GD28" s="45"/>
      <c r="GE28" s="54"/>
      <c r="GF28" s="479"/>
      <c r="GG28" s="54" t="s">
        <v>233</v>
      </c>
      <c r="GH28" s="45"/>
      <c r="GI28" s="54"/>
      <c r="GJ28" s="479"/>
      <c r="GK28" s="54" t="s">
        <v>233</v>
      </c>
      <c r="GL28" s="128"/>
      <c r="GM28" s="54"/>
      <c r="GN28" s="479"/>
      <c r="GO28" s="54" t="s">
        <v>233</v>
      </c>
      <c r="GP28" s="45"/>
      <c r="GQ28" s="54"/>
      <c r="GR28" s="479"/>
      <c r="GS28" s="54" t="s">
        <v>233</v>
      </c>
      <c r="GT28" s="45"/>
      <c r="GU28" s="54"/>
      <c r="GV28" s="479"/>
      <c r="GW28" s="54" t="s">
        <v>233</v>
      </c>
      <c r="GX28" s="45"/>
      <c r="GY28" s="54"/>
      <c r="GZ28" s="479"/>
      <c r="HA28" s="54" t="s">
        <v>233</v>
      </c>
      <c r="HB28" s="45"/>
      <c r="HC28" s="54"/>
      <c r="HD28" s="479"/>
      <c r="HE28" s="54" t="s">
        <v>233</v>
      </c>
      <c r="HF28" s="45"/>
      <c r="HG28" s="54"/>
      <c r="HH28" s="479"/>
      <c r="HI28" s="54" t="s">
        <v>233</v>
      </c>
      <c r="HJ28" s="45"/>
      <c r="HK28" s="54"/>
      <c r="HL28" s="479"/>
      <c r="HM28" s="54" t="s">
        <v>233</v>
      </c>
      <c r="HN28" s="45"/>
      <c r="HO28" s="54"/>
      <c r="HP28" s="479"/>
      <c r="HQ28" s="54" t="s">
        <v>233</v>
      </c>
      <c r="HR28" s="45"/>
      <c r="HS28" s="54"/>
      <c r="HT28" s="479"/>
    </row>
    <row r="29" spans="1:228" ht="56.25" x14ac:dyDescent="0.25">
      <c r="A29" s="54" t="s">
        <v>234</v>
      </c>
      <c r="B29" s="112"/>
      <c r="C29" s="54"/>
      <c r="D29" s="479"/>
      <c r="E29" s="54" t="s">
        <v>234</v>
      </c>
      <c r="F29" s="115"/>
      <c r="G29" s="54"/>
      <c r="H29" s="479"/>
      <c r="I29" s="54" t="s">
        <v>234</v>
      </c>
      <c r="J29" s="207"/>
      <c r="K29" s="54"/>
      <c r="L29" s="479"/>
      <c r="M29" s="54" t="s">
        <v>234</v>
      </c>
      <c r="N29" s="45"/>
      <c r="O29" s="54"/>
      <c r="P29" s="499"/>
      <c r="Q29" s="54" t="s">
        <v>234</v>
      </c>
      <c r="R29" s="135" t="s">
        <v>395</v>
      </c>
      <c r="S29" s="54"/>
      <c r="T29" s="479"/>
      <c r="U29" s="54" t="s">
        <v>234</v>
      </c>
      <c r="V29" s="45"/>
      <c r="W29" s="54"/>
      <c r="X29" s="479"/>
      <c r="Y29" s="54" t="s">
        <v>234</v>
      </c>
      <c r="Z29" s="112"/>
      <c r="AA29" s="54"/>
      <c r="AB29" s="479"/>
      <c r="AC29" s="54" t="s">
        <v>234</v>
      </c>
      <c r="AD29" s="45"/>
      <c r="AE29" s="54"/>
      <c r="AF29" s="479"/>
      <c r="AG29" s="54" t="s">
        <v>234</v>
      </c>
      <c r="AH29" s="45"/>
      <c r="AI29" s="54"/>
      <c r="AJ29" s="479"/>
      <c r="AK29" s="54" t="s">
        <v>234</v>
      </c>
      <c r="AL29" s="45"/>
      <c r="AM29" s="54"/>
      <c r="AN29" s="479"/>
      <c r="AO29" s="54" t="s">
        <v>234</v>
      </c>
      <c r="AP29" s="45" t="s">
        <v>395</v>
      </c>
      <c r="AQ29" s="54"/>
      <c r="AR29" s="479"/>
      <c r="AS29" s="54" t="s">
        <v>234</v>
      </c>
      <c r="AT29" s="45"/>
      <c r="AU29" s="54"/>
      <c r="AV29" s="479"/>
      <c r="AW29" s="54" t="s">
        <v>234</v>
      </c>
      <c r="AX29" s="45"/>
      <c r="AY29" s="54"/>
      <c r="AZ29" s="479"/>
      <c r="BA29" s="54" t="s">
        <v>234</v>
      </c>
      <c r="BB29" s="45"/>
      <c r="BC29" s="54"/>
      <c r="BD29" s="479"/>
      <c r="BE29" s="54" t="s">
        <v>234</v>
      </c>
      <c r="BF29" s="45"/>
      <c r="BG29" s="54"/>
      <c r="BH29" s="479"/>
      <c r="BI29" s="54" t="s">
        <v>234</v>
      </c>
      <c r="BJ29" s="45"/>
      <c r="BK29" s="54"/>
      <c r="BL29" s="479"/>
      <c r="BM29" s="54" t="s">
        <v>234</v>
      </c>
      <c r="BN29" s="45"/>
      <c r="BO29" s="54"/>
      <c r="BP29" s="479"/>
      <c r="BQ29" s="54" t="s">
        <v>234</v>
      </c>
      <c r="BR29" s="45"/>
      <c r="BS29" s="54"/>
      <c r="BT29" s="479"/>
      <c r="BU29" s="54" t="s">
        <v>234</v>
      </c>
      <c r="BV29" s="249" t="s">
        <v>395</v>
      </c>
      <c r="BW29" s="54"/>
      <c r="BX29" s="479"/>
      <c r="BY29" s="54" t="s">
        <v>234</v>
      </c>
      <c r="BZ29" s="45"/>
      <c r="CA29" s="54"/>
      <c r="CB29" s="479"/>
      <c r="CC29" s="54" t="s">
        <v>234</v>
      </c>
      <c r="CD29" s="45"/>
      <c r="CE29" s="54"/>
      <c r="CF29" s="479"/>
      <c r="CG29" s="54" t="s">
        <v>234</v>
      </c>
      <c r="CH29" s="45"/>
      <c r="CI29" s="54"/>
      <c r="CJ29" s="479"/>
      <c r="CK29" s="54" t="s">
        <v>234</v>
      </c>
      <c r="CL29" s="45"/>
      <c r="CM29" s="54"/>
      <c r="CN29" s="479"/>
      <c r="CO29" s="54" t="s">
        <v>234</v>
      </c>
      <c r="CP29" s="128" t="s">
        <v>395</v>
      </c>
      <c r="CQ29" s="54"/>
      <c r="CR29" s="479"/>
      <c r="CS29" s="54" t="s">
        <v>234</v>
      </c>
      <c r="CT29" s="45"/>
      <c r="CU29" s="54"/>
      <c r="CV29" s="479"/>
      <c r="CW29" s="54" t="s">
        <v>234</v>
      </c>
      <c r="CX29" s="45"/>
      <c r="CY29" s="54"/>
      <c r="CZ29" s="479"/>
      <c r="DA29" s="54" t="s">
        <v>234</v>
      </c>
      <c r="DB29" s="45"/>
      <c r="DC29" s="54"/>
      <c r="DD29" s="479"/>
      <c r="DE29" s="54" t="s">
        <v>234</v>
      </c>
      <c r="DF29" s="45"/>
      <c r="DG29" s="54"/>
      <c r="DH29" s="479"/>
      <c r="DI29" s="54" t="s">
        <v>234</v>
      </c>
      <c r="DJ29" s="45"/>
      <c r="DK29" s="54"/>
      <c r="DL29" s="479"/>
      <c r="DM29" s="54" t="s">
        <v>234</v>
      </c>
      <c r="DN29" s="45"/>
      <c r="DO29" s="54"/>
      <c r="DP29" s="479"/>
      <c r="DQ29" s="54" t="s">
        <v>234</v>
      </c>
      <c r="DR29" s="45"/>
      <c r="DS29" s="54"/>
      <c r="DT29" s="479"/>
      <c r="DU29" s="54" t="s">
        <v>234</v>
      </c>
      <c r="DV29" s="45"/>
      <c r="DW29" s="54"/>
      <c r="DX29" s="479"/>
      <c r="DY29" s="54" t="s">
        <v>234</v>
      </c>
      <c r="DZ29" s="45"/>
      <c r="EA29" s="54"/>
      <c r="EB29" s="479"/>
      <c r="EC29" s="54" t="s">
        <v>234</v>
      </c>
      <c r="ED29" s="45"/>
      <c r="EE29" s="54"/>
      <c r="EF29" s="479"/>
      <c r="EG29" s="54" t="s">
        <v>234</v>
      </c>
      <c r="EH29" s="45"/>
      <c r="EI29" s="54"/>
      <c r="EJ29" s="479"/>
      <c r="EK29" s="54" t="s">
        <v>234</v>
      </c>
      <c r="EL29" s="45" t="s">
        <v>395</v>
      </c>
      <c r="EM29" s="54"/>
      <c r="EN29" s="479"/>
      <c r="EO29" s="54" t="s">
        <v>234</v>
      </c>
      <c r="EP29" s="45"/>
      <c r="EQ29" s="54"/>
      <c r="ER29" s="479"/>
      <c r="ES29" s="54" t="s">
        <v>234</v>
      </c>
      <c r="ET29" s="45"/>
      <c r="EU29" s="54"/>
      <c r="EV29" s="479"/>
      <c r="EW29" s="54" t="s">
        <v>234</v>
      </c>
      <c r="EX29" s="45"/>
      <c r="EY29" s="54"/>
      <c r="EZ29" s="479"/>
      <c r="FA29" s="54" t="s">
        <v>234</v>
      </c>
      <c r="FB29" s="45"/>
      <c r="FC29" s="54"/>
      <c r="FD29" s="479"/>
      <c r="FE29" s="54" t="s">
        <v>234</v>
      </c>
      <c r="FF29" s="45"/>
      <c r="FG29" s="54"/>
      <c r="FH29" s="479"/>
      <c r="FI29" s="54" t="s">
        <v>234</v>
      </c>
      <c r="FJ29" s="45"/>
      <c r="FK29" s="54"/>
      <c r="FL29" s="479"/>
      <c r="FM29" s="54" t="s">
        <v>234</v>
      </c>
      <c r="FN29" s="45"/>
      <c r="FO29" s="54"/>
      <c r="FP29" s="479"/>
      <c r="FQ29" s="54" t="s">
        <v>234</v>
      </c>
      <c r="FR29" s="45"/>
      <c r="FS29" s="54"/>
      <c r="FT29" s="479"/>
      <c r="FU29" s="54" t="s">
        <v>234</v>
      </c>
      <c r="FV29" s="128"/>
      <c r="FW29" s="54"/>
      <c r="FX29" s="479"/>
      <c r="FY29" s="54" t="s">
        <v>234</v>
      </c>
      <c r="FZ29" s="45"/>
      <c r="GA29" s="54"/>
      <c r="GB29" s="479"/>
      <c r="GC29" s="54" t="s">
        <v>234</v>
      </c>
      <c r="GD29" s="45"/>
      <c r="GE29" s="54"/>
      <c r="GF29" s="479"/>
      <c r="GG29" s="54" t="s">
        <v>234</v>
      </c>
      <c r="GH29" s="45"/>
      <c r="GI29" s="54"/>
      <c r="GJ29" s="479"/>
      <c r="GK29" s="54" t="s">
        <v>234</v>
      </c>
      <c r="GL29" s="128"/>
      <c r="GM29" s="54"/>
      <c r="GN29" s="479"/>
      <c r="GO29" s="54" t="s">
        <v>234</v>
      </c>
      <c r="GP29" s="45"/>
      <c r="GQ29" s="54"/>
      <c r="GR29" s="479"/>
      <c r="GS29" s="54" t="s">
        <v>234</v>
      </c>
      <c r="GT29" s="45"/>
      <c r="GU29" s="54"/>
      <c r="GV29" s="479"/>
      <c r="GW29" s="54" t="s">
        <v>234</v>
      </c>
      <c r="GX29" s="45"/>
      <c r="GY29" s="54"/>
      <c r="GZ29" s="479"/>
      <c r="HA29" s="54" t="s">
        <v>234</v>
      </c>
      <c r="HB29" s="45"/>
      <c r="HC29" s="54"/>
      <c r="HD29" s="479"/>
      <c r="HE29" s="54" t="s">
        <v>234</v>
      </c>
      <c r="HF29" s="45"/>
      <c r="HG29" s="54"/>
      <c r="HH29" s="479"/>
      <c r="HI29" s="54" t="s">
        <v>234</v>
      </c>
      <c r="HJ29" s="45"/>
      <c r="HK29" s="54"/>
      <c r="HL29" s="479"/>
      <c r="HM29" s="54" t="s">
        <v>234</v>
      </c>
      <c r="HN29" s="45"/>
      <c r="HO29" s="54"/>
      <c r="HP29" s="479"/>
      <c r="HQ29" s="54" t="s">
        <v>234</v>
      </c>
      <c r="HR29" s="45"/>
      <c r="HS29" s="54"/>
      <c r="HT29" s="479"/>
    </row>
    <row r="30" spans="1:228" ht="114" customHeight="1" x14ac:dyDescent="0.25">
      <c r="A30" s="84" t="s">
        <v>391</v>
      </c>
      <c r="B30" s="496">
        <f>IF('Mapa de Riesgos y Oportunidades'!$C$8="Oportunidad","NO APLICA",'Mapa de Riesgos y Oportunidades'!M11)</f>
        <v>0</v>
      </c>
      <c r="C30" s="496"/>
      <c r="D30" s="496"/>
      <c r="E30" s="86" t="s">
        <v>391</v>
      </c>
      <c r="F30" s="485" t="str">
        <f>IF('Mapa de Riesgos y Oportunidades'!$C$8="Oportunidad","NO APLICA",'Mapa de Riesgos y Oportunidades'!M16)</f>
        <v>Seguimiento a los estudiantes que presenten inasistencia y bajo rendimiento académico</v>
      </c>
      <c r="G30" s="485"/>
      <c r="H30" s="485"/>
      <c r="I30" s="84" t="s">
        <v>391</v>
      </c>
      <c r="J30" s="496">
        <f>IF('Mapa de Riesgos y Oportunidades'!$C$8="Oportunidad","NO APLICA",'Mapa de Riesgos y Oportunidades'!M21)</f>
        <v>0</v>
      </c>
      <c r="K30" s="496"/>
      <c r="L30" s="496"/>
      <c r="M30" s="86" t="s">
        <v>391</v>
      </c>
      <c r="N30" s="485">
        <f>IF('Mapa de Riesgos y Oportunidades'!$C$13="Oportunidad","NO APLICA",'Mapa de Riesgos y Oportunidades'!M26)</f>
        <v>0</v>
      </c>
      <c r="O30" s="485"/>
      <c r="P30" s="485"/>
      <c r="Q30" s="84" t="s">
        <v>391</v>
      </c>
      <c r="R30" s="496" t="str">
        <f>IF('Mapa de Riesgos y Oportunidades'!$C$8="Oportunidad","NO APLICA",'Mapa de Riesgos y Oportunidades'!M31)</f>
        <v>Gestionar la contratación del personal necesario para adelantar los procesos administrativos</v>
      </c>
      <c r="S30" s="496"/>
      <c r="T30" s="496"/>
      <c r="U30" s="86" t="s">
        <v>391</v>
      </c>
      <c r="V30" s="485">
        <f>IF('Mapa de Riesgos y Oportunidades'!$C$13="Oportunidad","NO APLICA",'Mapa de Riesgos y Oportunidades'!M36)</f>
        <v>0</v>
      </c>
      <c r="W30" s="485"/>
      <c r="X30" s="485"/>
      <c r="Y30" s="84" t="s">
        <v>391</v>
      </c>
      <c r="Z30" s="496" t="str">
        <f>IF('Mapa de Riesgos y Oportunidades'!$C$18="Oportunidad","NO APLICA",'Mapa de Riesgos y Oportunidades'!M41)</f>
        <v>Solicitar la Instalación de nuevos equipos para consultas de catálogo en línea, en las tres sedes de la biblioteca.</v>
      </c>
      <c r="AA30" s="496"/>
      <c r="AB30" s="496"/>
      <c r="AC30" s="86" t="s">
        <v>391</v>
      </c>
      <c r="AD30" s="485">
        <f>IF('Mapa de Riesgos y Oportunidades'!$C$23="Oportunidad","NO APLICA",'Mapa de Riesgos y Oportunidades'!M49)</f>
        <v>0</v>
      </c>
      <c r="AE30" s="485"/>
      <c r="AF30" s="485"/>
      <c r="AG30" s="124" t="s">
        <v>391</v>
      </c>
      <c r="AH30" s="486" t="e">
        <f>IF('Mapa de Riesgos y Oportunidades'!$C$33="Oportunidad","NO APLICA",'Mapa de Riesgos y Oportunidades'!#REF!)</f>
        <v>#REF!</v>
      </c>
      <c r="AI30" s="486"/>
      <c r="AJ30" s="486"/>
      <c r="AK30" s="86" t="s">
        <v>391</v>
      </c>
      <c r="AL30" s="485" t="e">
        <f>IF('Mapa de Riesgos y Oportunidades'!$C$33="Oportunidad","NO APLICA",'Mapa de Riesgos y Oportunidades'!#REF!)</f>
        <v>#REF!</v>
      </c>
      <c r="AM30" s="485"/>
      <c r="AN30" s="485"/>
      <c r="AO30" s="124" t="s">
        <v>391</v>
      </c>
      <c r="AP30" s="486" t="e">
        <f>IF('Mapa de Riesgos y Oportunidades'!$C$33="Oportunidad","NO APLICA",'Mapa de Riesgos y Oportunidades'!#REF!)</f>
        <v>#REF!</v>
      </c>
      <c r="AQ30" s="486"/>
      <c r="AR30" s="486"/>
      <c r="AS30" s="86" t="s">
        <v>391</v>
      </c>
      <c r="AT30" s="485">
        <f>IF('Mapa de Riesgos y Oportunidades'!$C$33="Oportunidad","NO APLICA",'Mapa de Riesgos y Oportunidades'!M69)</f>
        <v>0</v>
      </c>
      <c r="AU30" s="485"/>
      <c r="AV30" s="485"/>
      <c r="AW30" s="124" t="s">
        <v>391</v>
      </c>
      <c r="AX30" s="486">
        <f>IF('Mapa de Riesgos y Oportunidades'!$C$33="Oportunidad","NO APLICA",'Mapa de Riesgos y Oportunidades'!M74)</f>
        <v>0</v>
      </c>
      <c r="AY30" s="486"/>
      <c r="AZ30" s="486"/>
      <c r="BA30" s="86" t="s">
        <v>391</v>
      </c>
      <c r="BB30" s="485">
        <f>IF('Mapa de Riesgos y Oportunidades'!$C$33="Oportunidad","NO APLICA",'Mapa de Riesgos y Oportunidades'!M79)</f>
        <v>0</v>
      </c>
      <c r="BC30" s="485"/>
      <c r="BD30" s="485"/>
      <c r="BE30" s="124" t="s">
        <v>391</v>
      </c>
      <c r="BF30" s="486">
        <f>IF('Mapa de Riesgos y Oportunidades'!$C$33="Oportunidad","NO APLICA",'Mapa de Riesgos y Oportunidades'!M84)</f>
        <v>0</v>
      </c>
      <c r="BG30" s="486"/>
      <c r="BH30" s="486"/>
      <c r="BI30" s="86" t="s">
        <v>391</v>
      </c>
      <c r="BJ30" s="485">
        <f>IF('Mapa de Riesgos y Oportunidades'!$C$33="Oportunidad","NO APLICA",'Mapa de Riesgos y Oportunidades'!M89)</f>
        <v>0</v>
      </c>
      <c r="BK30" s="485"/>
      <c r="BL30" s="485"/>
      <c r="BM30" s="124" t="s">
        <v>391</v>
      </c>
      <c r="BN30" s="486">
        <f>IF('Mapa de Riesgos y Oportunidades'!$C$33="Oportunidad","NO APLICA",'Mapa de Riesgos y Oportunidades'!M94)</f>
        <v>0</v>
      </c>
      <c r="BO30" s="486"/>
      <c r="BP30" s="486"/>
      <c r="BQ30" s="86" t="s">
        <v>391</v>
      </c>
      <c r="BR30" s="485">
        <f>IF('Mapa de Riesgos y Oportunidades'!$C$33="Oportunidad","NO APLICA",'Mapa de Riesgos y Oportunidades'!M99)</f>
        <v>0</v>
      </c>
      <c r="BS30" s="485"/>
      <c r="BT30" s="485"/>
      <c r="BU30" s="124" t="s">
        <v>391</v>
      </c>
      <c r="BV30" s="486">
        <f>IF('Mapa de Riesgos y Oportunidades'!$C$33="Oportunidad","NO APLICA",'Mapa de Riesgos y Oportunidades'!M104)</f>
        <v>0</v>
      </c>
      <c r="BW30" s="486"/>
      <c r="BX30" s="486"/>
      <c r="BY30" s="86" t="s">
        <v>391</v>
      </c>
      <c r="BZ30" s="485">
        <f>IF('Mapa de Riesgos y Oportunidades'!$C$33="Oportunidad","NO APLICA",'Mapa de Riesgos y Oportunidades'!M109)</f>
        <v>0</v>
      </c>
      <c r="CA30" s="485"/>
      <c r="CB30" s="485"/>
      <c r="CC30" s="124" t="s">
        <v>391</v>
      </c>
      <c r="CD30" s="486">
        <f>IF('Mapa de Riesgos y Oportunidades'!$C$33="Oportunidad","NO APLICA",'Mapa de Riesgos y Oportunidades'!M114)</f>
        <v>0</v>
      </c>
      <c r="CE30" s="486"/>
      <c r="CF30" s="486"/>
      <c r="CG30" s="86" t="s">
        <v>391</v>
      </c>
      <c r="CH30" s="485">
        <f>IF('Mapa de Riesgos y Oportunidades'!$C$33="Oportunidad","NO APLICA",'Mapa de Riesgos y Oportunidades'!M119)</f>
        <v>0</v>
      </c>
      <c r="CI30" s="485"/>
      <c r="CJ30" s="485"/>
      <c r="CK30" s="124" t="s">
        <v>391</v>
      </c>
      <c r="CL30" s="486">
        <f>IF('Mapa de Riesgos y Oportunidades'!$C$33="Oportunidad","NO APLICA",'Mapa de Riesgos y Oportunidades'!M124)</f>
        <v>0</v>
      </c>
      <c r="CM30" s="486"/>
      <c r="CN30" s="486"/>
      <c r="CO30" s="86" t="s">
        <v>391</v>
      </c>
      <c r="CP30" s="485" t="str">
        <f>IF('Mapa de Riesgos y Oportunidades'!$C$33="Oportunidad","NO APLICA",'Mapa de Riesgos y Oportunidades'!M129)</f>
        <v>Organización en carpetas físicas de las actas cerradas de notas en los diferentes niveles de la asignatura inglés. Este archivo se compila semestralmente.</v>
      </c>
      <c r="CQ30" s="485"/>
      <c r="CR30" s="485"/>
      <c r="CS30" s="124" t="s">
        <v>391</v>
      </c>
      <c r="CT30" s="486">
        <f>IF('Mapa de Riesgos y Oportunidades'!$C$33="Oportunidad","NO APLICA",'Mapa de Riesgos y Oportunidades'!M134)</f>
        <v>0</v>
      </c>
      <c r="CU30" s="486"/>
      <c r="CV30" s="486"/>
      <c r="CW30" s="86" t="s">
        <v>391</v>
      </c>
      <c r="CX30" s="485">
        <f>IF('Mapa de Riesgos y Oportunidades'!$C$33="Oportunidad","NO APLICA",'Mapa de Riesgos y Oportunidades'!M138)</f>
        <v>0</v>
      </c>
      <c r="CY30" s="485"/>
      <c r="CZ30" s="485"/>
      <c r="DA30" s="124" t="s">
        <v>391</v>
      </c>
      <c r="DB30" s="486">
        <f>IF('Mapa de Riesgos y Oportunidades'!$C$33="Oportunidad","NO APLICA",'Mapa de Riesgos y Oportunidades'!M144)</f>
        <v>0</v>
      </c>
      <c r="DC30" s="486"/>
      <c r="DD30" s="486"/>
      <c r="DE30" s="86" t="s">
        <v>391</v>
      </c>
      <c r="DF30" s="485">
        <f>IF('Mapa de Riesgos y Oportunidades'!$C$33="Oportunidad","NO APLICA",'Mapa de Riesgos y Oportunidades'!M149)</f>
        <v>0</v>
      </c>
      <c r="DG30" s="485"/>
      <c r="DH30" s="485"/>
      <c r="DI30" s="124" t="s">
        <v>391</v>
      </c>
      <c r="DJ30" s="486">
        <f>IF('Mapa de Riesgos y Oportunidades'!$C$33="Oportunidad","NO APLICA",'Mapa de Riesgos y Oportunidades'!M154)</f>
        <v>0</v>
      </c>
      <c r="DK30" s="486"/>
      <c r="DL30" s="486"/>
      <c r="DM30" s="86" t="s">
        <v>391</v>
      </c>
      <c r="DN30" s="485">
        <f>IF('Mapa de Riesgos y Oportunidades'!$C$33="Oportunidad","NO APLICA",'Mapa de Riesgos y Oportunidades'!M159)</f>
        <v>0</v>
      </c>
      <c r="DO30" s="485"/>
      <c r="DP30" s="485"/>
      <c r="DQ30" s="124" t="s">
        <v>391</v>
      </c>
      <c r="DR30" s="486">
        <f>IF('Mapa de Riesgos y Oportunidades'!$C$33="Oportunidad","NO APLICA",'Mapa de Riesgos y Oportunidades'!M164)</f>
        <v>0</v>
      </c>
      <c r="DS30" s="486"/>
      <c r="DT30" s="486"/>
      <c r="DU30" s="86" t="s">
        <v>391</v>
      </c>
      <c r="DV30" s="485">
        <f>IF('Mapa de Riesgos y Oportunidades'!$C$33="Oportunidad","NO APLICA",'Mapa de Riesgos y Oportunidades'!M169)</f>
        <v>0</v>
      </c>
      <c r="DW30" s="485"/>
      <c r="DX30" s="485"/>
      <c r="DY30" s="124" t="s">
        <v>391</v>
      </c>
      <c r="DZ30" s="486">
        <f>IF('Mapa de Riesgos y Oportunidades'!$C$33="Oportunidad","NO APLICA",'Mapa de Riesgos y Oportunidades'!M174)</f>
        <v>0</v>
      </c>
      <c r="EA30" s="486"/>
      <c r="EB30" s="486"/>
      <c r="EC30" s="86" t="s">
        <v>391</v>
      </c>
      <c r="ED30" s="485">
        <f>IF('Mapa de Riesgos y Oportunidades'!$C$33="Oportunidad","NO APLICA",'Mapa de Riesgos y Oportunidades'!M179)</f>
        <v>0</v>
      </c>
      <c r="EE30" s="485"/>
      <c r="EF30" s="485"/>
      <c r="EG30" s="124" t="s">
        <v>391</v>
      </c>
      <c r="EH30" s="486">
        <f>IF('Mapa de Riesgos y Oportunidades'!$C$33="Oportunidad","NO APLICA",'Mapa de Riesgos y Oportunidades'!M184)</f>
        <v>0</v>
      </c>
      <c r="EI30" s="486"/>
      <c r="EJ30" s="486"/>
      <c r="EK30" s="86" t="s">
        <v>391</v>
      </c>
      <c r="EL30" s="485"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30" s="485"/>
      <c r="EN30" s="485"/>
      <c r="EO30" s="124" t="s">
        <v>391</v>
      </c>
      <c r="EP30" s="486">
        <f>IF('Mapa de Riesgos y Oportunidades'!$C$33="Oportunidad","NO APLICA",'Mapa de Riesgos y Oportunidades'!M194)</f>
        <v>0</v>
      </c>
      <c r="EQ30" s="486"/>
      <c r="ER30" s="486"/>
      <c r="ES30" s="86" t="s">
        <v>391</v>
      </c>
      <c r="ET30" s="485">
        <f>IF('Mapa de Riesgos y Oportunidades'!$C$33="Oportunidad","NO APLICA",'Mapa de Riesgos y Oportunidades'!M199)</f>
        <v>0</v>
      </c>
      <c r="EU30" s="485"/>
      <c r="EV30" s="485"/>
      <c r="EW30" s="124" t="s">
        <v>391</v>
      </c>
      <c r="EX30" s="486">
        <f>IF('Mapa de Riesgos y Oportunidades'!$C$33="Oportunidad","NO APLICA",'Mapa de Riesgos y Oportunidades'!M204)</f>
        <v>0</v>
      </c>
      <c r="EY30" s="486"/>
      <c r="EZ30" s="486"/>
      <c r="FA30" s="86" t="s">
        <v>391</v>
      </c>
      <c r="FB30" s="485">
        <f>IF('Mapa de Riesgos y Oportunidades'!$C$33="Oportunidad","NO APLICA",'Mapa de Riesgos y Oportunidades'!M209)</f>
        <v>0</v>
      </c>
      <c r="FC30" s="485"/>
      <c r="FD30" s="485"/>
      <c r="FE30" s="124" t="s">
        <v>391</v>
      </c>
      <c r="FF30" s="486">
        <f>IF('Mapa de Riesgos y Oportunidades'!$C$33="Oportunidad","NO APLICA",'Mapa de Riesgos y Oportunidades'!M214)</f>
        <v>0</v>
      </c>
      <c r="FG30" s="486"/>
      <c r="FH30" s="486"/>
      <c r="FI30" s="86" t="s">
        <v>391</v>
      </c>
      <c r="FJ30" s="485">
        <f>IF('Mapa de Riesgos y Oportunidades'!$C$33="Oportunidad","NO APLICA",'Mapa de Riesgos y Oportunidades'!M219)</f>
        <v>0</v>
      </c>
      <c r="FK30" s="485"/>
      <c r="FL30" s="485"/>
      <c r="FM30" s="124" t="s">
        <v>391</v>
      </c>
      <c r="FN30" s="486">
        <f>IF('Mapa de Riesgos y Oportunidades'!$C$33="Oportunidad","NO APLICA",'Mapa de Riesgos y Oportunidades'!M224)</f>
        <v>0</v>
      </c>
      <c r="FO30" s="486"/>
      <c r="FP30" s="486"/>
      <c r="FQ30" s="86" t="s">
        <v>391</v>
      </c>
      <c r="FR30" s="485">
        <f>IF('Mapa de Riesgos y Oportunidades'!$C$33="Oportunidad","NO APLICA",'Mapa de Riesgos y Oportunidades'!M229)</f>
        <v>0</v>
      </c>
      <c r="FS30" s="485"/>
      <c r="FT30" s="485"/>
      <c r="FU30" s="124" t="s">
        <v>391</v>
      </c>
      <c r="FV30" s="486">
        <f>IF('Mapa de Riesgos y Oportunidades'!$C$33="Oportunidad","NO APLICA",'Mapa de Riesgos y Oportunidades'!M234)</f>
        <v>0</v>
      </c>
      <c r="FW30" s="486"/>
      <c r="FX30" s="486"/>
      <c r="FY30" s="86" t="s">
        <v>391</v>
      </c>
      <c r="FZ30" s="485">
        <f>IF('Mapa de Riesgos y Oportunidades'!$C$33="Oportunidad","NO APLICA",'Mapa de Riesgos y Oportunidades'!M239)</f>
        <v>0</v>
      </c>
      <c r="GA30" s="485"/>
      <c r="GB30" s="485"/>
      <c r="GC30" s="124" t="s">
        <v>391</v>
      </c>
      <c r="GD30" s="486">
        <f>IF('Mapa de Riesgos y Oportunidades'!$C$33="Oportunidad","NO APLICA",'Mapa de Riesgos y Oportunidades'!M244)</f>
        <v>0</v>
      </c>
      <c r="GE30" s="486"/>
      <c r="GF30" s="486"/>
      <c r="GG30" s="86" t="s">
        <v>391</v>
      </c>
      <c r="GH30" s="485" t="str">
        <f>IF('Mapa de Riesgos y Oportunidades'!$C$33="Oportunidad","NO APLICA",'Mapa de Riesgos y Oportunidades'!M249)</f>
        <v>Transferencia de conocimiento</v>
      </c>
      <c r="GI30" s="485"/>
      <c r="GJ30" s="485"/>
      <c r="GK30" s="86" t="s">
        <v>391</v>
      </c>
      <c r="GL30" s="485">
        <f>IF('Mapa de Riesgos y Oportunidades'!$C$33="Oportunidad","NO APLICA",'Mapa de Riesgos y Oportunidades'!M254)</f>
        <v>0</v>
      </c>
      <c r="GM30" s="485"/>
      <c r="GN30" s="485"/>
      <c r="GO30" s="86" t="s">
        <v>391</v>
      </c>
      <c r="GP30" s="485">
        <f>IF('Mapa de Riesgos y Oportunidades'!$C$33="Oportunidad","NO APLICA",'Mapa de Riesgos y Oportunidades'!M259)</f>
        <v>0</v>
      </c>
      <c r="GQ30" s="485"/>
      <c r="GR30" s="485"/>
      <c r="GS30" s="86" t="s">
        <v>391</v>
      </c>
      <c r="GT30" s="485">
        <f>IF('Mapa de Riesgos y Oportunidades'!$C$33="Oportunidad","NO APLICA",'Mapa de Riesgos y Oportunidades'!M264)</f>
        <v>0</v>
      </c>
      <c r="GU30" s="485"/>
      <c r="GV30" s="485"/>
      <c r="GW30" s="86" t="s">
        <v>391</v>
      </c>
      <c r="GX30" s="485">
        <f>IF('Mapa de Riesgos y Oportunidades'!$C$33="Oportunidad","NO APLICA",'Mapa de Riesgos y Oportunidades'!Q264)</f>
        <v>0</v>
      </c>
      <c r="GY30" s="485"/>
      <c r="GZ30" s="485"/>
      <c r="HA30" s="86" t="s">
        <v>391</v>
      </c>
      <c r="HB30" s="485">
        <f>IF('Mapa de Riesgos y Oportunidades'!$C$33="Oportunidad","NO APLICA",'Mapa de Riesgos y Oportunidades'!U264)</f>
        <v>0</v>
      </c>
      <c r="HC30" s="485"/>
      <c r="HD30" s="485"/>
      <c r="HE30" s="86" t="s">
        <v>391</v>
      </c>
      <c r="HF30" s="485">
        <f>IF('Mapa de Riesgos y Oportunidades'!$C$33="Oportunidad","NO APLICA",'Mapa de Riesgos y Oportunidades'!Y264)</f>
        <v>0</v>
      </c>
      <c r="HG30" s="485"/>
      <c r="HH30" s="485"/>
      <c r="HI30" s="86" t="s">
        <v>391</v>
      </c>
      <c r="HJ30" s="485">
        <f>IF('Mapa de Riesgos y Oportunidades'!$C$33="Oportunidad","NO APLICA",'Mapa de Riesgos y Oportunidades'!AC264)</f>
        <v>0</v>
      </c>
      <c r="HK30" s="485"/>
      <c r="HL30" s="485"/>
      <c r="HM30" s="86" t="s">
        <v>391</v>
      </c>
      <c r="HN30" s="485">
        <f>IF('Mapa de Riesgos y Oportunidades'!$C$33="Oportunidad","NO APLICA",'Mapa de Riesgos y Oportunidades'!AG264)</f>
        <v>0</v>
      </c>
      <c r="HO30" s="485"/>
      <c r="HP30" s="485"/>
      <c r="HQ30" s="86" t="s">
        <v>391</v>
      </c>
      <c r="HR30" s="485">
        <f>IF('Mapa de Riesgos y Oportunidades'!$C$33="Oportunidad","NO APLICA",'Mapa de Riesgos y Oportunidades'!AK264)</f>
        <v>0</v>
      </c>
      <c r="HS30" s="485"/>
      <c r="HT30" s="485"/>
    </row>
    <row r="31" spans="1:228" ht="78.75" x14ac:dyDescent="0.25">
      <c r="A31" s="54" t="s">
        <v>228</v>
      </c>
      <c r="B31" s="45"/>
      <c r="C31" s="45">
        <f>IF(B31="x",15,0)+IF(B32="x",5,0)+IF(B33="x",15,0)+IF(B34="x",10,0)+IF(B35="x",15,0)+IF(B36="x",10,0)+IF(B37="x",30,0)</f>
        <v>0</v>
      </c>
      <c r="D31" s="479">
        <f>IF(C31&lt;=50,0,IF(C31&lt;=75,1,IF(C31&lt;=100,2,"Error")))</f>
        <v>0</v>
      </c>
      <c r="E31" s="54" t="s">
        <v>228</v>
      </c>
      <c r="F31" s="115" t="s">
        <v>395</v>
      </c>
      <c r="G31" s="45">
        <f>IF(F31="x",15,0)+IF(F32="x",5,0)+IF(F33="x",15,0)+IF(F34="x",10,0)+IF(F35="x",15,0)+IF(F36="x",10,0)+IF(F37="x",30,0)</f>
        <v>55</v>
      </c>
      <c r="H31" s="479">
        <f>IF(G31&lt;=50,0,IF(G31&lt;=75,1,IF(G31&lt;=100,2,"Error")))</f>
        <v>1</v>
      </c>
      <c r="I31" s="54" t="s">
        <v>228</v>
      </c>
      <c r="J31" s="207"/>
      <c r="K31" s="45">
        <f>IF(J31="x",15,0)+IF(J32="x",5,0)+IF(J33="x",15,0)+IF(J34="x",10,0)+IF(J35="x",15,0)+IF(J36="x",10,0)+IF(J37="x",30,0)</f>
        <v>0</v>
      </c>
      <c r="L31" s="479">
        <f>IF(K31&lt;=50,0,IF(K31&lt;=75,1,IF(K31&lt;=100,2,"Error")))</f>
        <v>0</v>
      </c>
      <c r="M31" s="54" t="s">
        <v>228</v>
      </c>
      <c r="N31" s="45"/>
      <c r="O31" s="45">
        <f>IF(N31="x",15,0)+IF(N32="x",5,0)+IF(N33="x",15,0)+IF(N34="x",10,0)+IF(N35="x",15,0)+IF(N36="x",10,0)+IF(N37="x",30,0)</f>
        <v>0</v>
      </c>
      <c r="P31" s="497">
        <f>IF(O31&lt;=50,0,IF(O31&lt;=75,1,IF(O31&lt;=100,2,"Error")))</f>
        <v>0</v>
      </c>
      <c r="Q31" s="54" t="s">
        <v>228</v>
      </c>
      <c r="R31" s="135" t="s">
        <v>395</v>
      </c>
      <c r="S31" s="45">
        <f>IF(R31="x",15,0)+IF(R32="x",5,0)+IF(R33="x",15,0)+IF(R34="x",10,0)+IF(R35="x",15,0)+IF(R36="x",10,0)+IF(R37="x",30,0)</f>
        <v>55</v>
      </c>
      <c r="T31" s="479">
        <f>IF(S31&lt;=50,0,IF(S31&lt;=75,1,IF(S31&lt;=100,2,"Error")))</f>
        <v>1</v>
      </c>
      <c r="U31" s="54" t="s">
        <v>228</v>
      </c>
      <c r="V31" s="45"/>
      <c r="W31" s="45">
        <f>IF(V31="x",15,0)+IF(V32="x",5,0)+IF(V33="x",15,0)+IF(V34="x",10,0)+IF(V35="x",15,0)+IF(V36="x",10,0)+IF(V37="x",30,0)</f>
        <v>0</v>
      </c>
      <c r="X31" s="479">
        <f>IF(W31&lt;=50,0,IF(W31&lt;=75,1,IF(W31&lt;=100,2,"Error")))</f>
        <v>0</v>
      </c>
      <c r="Y31" s="54" t="s">
        <v>228</v>
      </c>
      <c r="Z31" s="45"/>
      <c r="AA31" s="45">
        <f>IF(Z31="x",15,0)+IF(Z32="x",5,0)+IF(Z33="x",15,0)+IF(Z34="x",10,0)+IF(Z35="x",15,0)+IF(Z36="x",10,0)+IF(Z37="x",30,0)</f>
        <v>15</v>
      </c>
      <c r="AB31" s="479">
        <f>IF(AA31&lt;=50,0,IF(AA31&lt;=75,1,IF(AA31&lt;=100,2,"Error")))</f>
        <v>0</v>
      </c>
      <c r="AC31" s="54" t="s">
        <v>228</v>
      </c>
      <c r="AD31" s="45"/>
      <c r="AE31" s="45">
        <f>IF(AD31="x",15,0)+IF(AD32="x",5,0)+IF(AD33="x",15,0)+IF(AD34="x",10,0)+IF(AD35="x",15,0)+IF(AD36="x",10,0)+IF(AD37="x",30,0)</f>
        <v>0</v>
      </c>
      <c r="AF31" s="479">
        <f>IF(AE31&lt;=50,0,IF(AE31&lt;=75,1,IF(AE31&lt;=100,2,"Error")))</f>
        <v>0</v>
      </c>
      <c r="AG31" s="54" t="s">
        <v>228</v>
      </c>
      <c r="AH31" s="45"/>
      <c r="AI31" s="45">
        <f>IF(AH31="x",15,0)+IF(AH32="x",5,0)+IF(AH33="x",15,0)+IF(AH34="x",10,0)+IF(AH35="x",15,0)+IF(AH36="x",10,0)+IF(AH37="x",30,0)</f>
        <v>0</v>
      </c>
      <c r="AJ31" s="479">
        <f>IF(AI31&lt;=50,0,IF(AI31&lt;=75,1,IF(AI31&lt;=100,2,"Error")))</f>
        <v>0</v>
      </c>
      <c r="AK31" s="54" t="s">
        <v>228</v>
      </c>
      <c r="AL31" s="45"/>
      <c r="AM31" s="45">
        <f>IF(AL31="x",15,0)+IF(AL32="x",5,0)+IF(AL33="x",15,0)+IF(AL34="x",10,0)+IF(AL35="x",15,0)+IF(AL36="x",10,0)+IF(AL37="x",30,0)</f>
        <v>0</v>
      </c>
      <c r="AN31" s="479">
        <f>IF(AM31&lt;=50,0,IF(AM31&lt;=75,1,IF(AM31&lt;=100,2,"Error")))</f>
        <v>0</v>
      </c>
      <c r="AO31" s="54" t="s">
        <v>228</v>
      </c>
      <c r="AP31" s="45" t="s">
        <v>395</v>
      </c>
      <c r="AQ31" s="45">
        <f>IF(AP31="x",15,0)+IF(AP32="x",5,0)+IF(AP33="x",15,0)+IF(AP34="x",10,0)+IF(AP35="x",15,0)+IF(AP36="x",10,0)+IF(AP37="x",30,0)</f>
        <v>55</v>
      </c>
      <c r="AR31" s="479">
        <f>IF(AQ31&lt;=50,0,IF(AQ31&lt;=75,1,IF(AQ31&lt;=100,2,"Error")))</f>
        <v>1</v>
      </c>
      <c r="AS31" s="54" t="s">
        <v>228</v>
      </c>
      <c r="AT31" s="45"/>
      <c r="AU31" s="45">
        <f>IF(AT31="x",15,0)+IF(AT32="x",5,0)+IF(AT33="x",15,0)+IF(AT34="x",10,0)+IF(AT35="x",15,0)+IF(AT36="x",10,0)+IF(AT37="x",30,0)</f>
        <v>0</v>
      </c>
      <c r="AV31" s="479">
        <f>IF(AU31&lt;=50,0,IF(AU31&lt;=75,1,IF(AU31&lt;=100,2,"Error")))</f>
        <v>0</v>
      </c>
      <c r="AW31" s="54" t="s">
        <v>228</v>
      </c>
      <c r="AX31" s="45"/>
      <c r="AY31" s="45">
        <f>IF(AX31="x",15,0)+IF(AX32="x",5,0)+IF(AX33="x",15,0)+IF(AX34="x",10,0)+IF(AX35="x",15,0)+IF(AX36="x",10,0)+IF(AX37="x",30,0)</f>
        <v>0</v>
      </c>
      <c r="AZ31" s="479">
        <f>IF(AY31&lt;=50,0,IF(AY31&lt;=75,1,IF(AY31&lt;=100,2,"Error")))</f>
        <v>0</v>
      </c>
      <c r="BA31" s="54" t="s">
        <v>228</v>
      </c>
      <c r="BB31" s="45"/>
      <c r="BC31" s="45">
        <f>IF(BB31="x",15,0)+IF(BB32="x",5,0)+IF(BB33="x",15,0)+IF(BB34="x",10,0)+IF(BB35="x",15,0)+IF(BB36="x",10,0)+IF(BB37="x",30,0)</f>
        <v>0</v>
      </c>
      <c r="BD31" s="479">
        <f>IF(BC31&lt;=50,0,IF(BC31&lt;=75,1,IF(BC31&lt;=100,2,"Error")))</f>
        <v>0</v>
      </c>
      <c r="BE31" s="54" t="s">
        <v>228</v>
      </c>
      <c r="BF31" s="45"/>
      <c r="BG31" s="45">
        <f>IF(BF31="x",15,0)+IF(BF32="x",5,0)+IF(BF33="x",15,0)+IF(BF34="x",10,0)+IF(BF35="x",15,0)+IF(BF36="x",10,0)+IF(BF37="x",30,0)</f>
        <v>0</v>
      </c>
      <c r="BH31" s="479">
        <f>IF(BG31&lt;=50,0,IF(BG31&lt;=75,1,IF(BG31&lt;=100,2,"Error")))</f>
        <v>0</v>
      </c>
      <c r="BI31" s="54" t="s">
        <v>228</v>
      </c>
      <c r="BJ31" s="45"/>
      <c r="BK31" s="45">
        <f>IF(BJ31="x",15,0)+IF(BJ32="x",5,0)+IF(BJ33="x",15,0)+IF(BJ34="x",10,0)+IF(BJ35="x",15,0)+IF(BJ36="x",10,0)+IF(BJ37="x",30,0)</f>
        <v>0</v>
      </c>
      <c r="BL31" s="479">
        <f>IF(BK31&lt;=50,0,IF(BK31&lt;=75,1,IF(BK31&lt;=100,2,"Error")))</f>
        <v>0</v>
      </c>
      <c r="BM31" s="54" t="s">
        <v>228</v>
      </c>
      <c r="BN31" s="45"/>
      <c r="BO31" s="45">
        <f>IF(BN31="x",15,0)+IF(BN32="x",5,0)+IF(BN33="x",15,0)+IF(BN34="x",10,0)+IF(BN35="x",15,0)+IF(BN36="x",10,0)+IF(BN37="x",30,0)</f>
        <v>0</v>
      </c>
      <c r="BP31" s="479">
        <f>IF(BO31&lt;=50,0,IF(BO31&lt;=75,1,IF(BO31&lt;=100,2,"Error")))</f>
        <v>0</v>
      </c>
      <c r="BQ31" s="54" t="s">
        <v>228</v>
      </c>
      <c r="BR31" s="45"/>
      <c r="BS31" s="45">
        <f>IF(BR31="x",15,0)+IF(BR32="x",5,0)+IF(BR33="x",15,0)+IF(BR34="x",10,0)+IF(BR35="x",15,0)+IF(BR36="x",10,0)+IF(BR37="x",30,0)</f>
        <v>0</v>
      </c>
      <c r="BT31" s="479">
        <f>IF(BS31&lt;=50,0,IF(BS31&lt;=75,1,IF(BS31&lt;=100,2,"Error")))</f>
        <v>0</v>
      </c>
      <c r="BU31" s="54" t="s">
        <v>228</v>
      </c>
      <c r="BV31" s="45"/>
      <c r="BW31" s="45">
        <f>IF(BV31="x",15,0)+IF(BV32="x",5,0)+IF(BV33="x",15,0)+IF(BV34="x",10,0)+IF(BV35="x",15,0)+IF(BV36="x",10,0)+IF(BV37="x",30,0)</f>
        <v>0</v>
      </c>
      <c r="BX31" s="479">
        <f>IF(BW31&lt;=50,0,IF(BW31&lt;=75,1,IF(BW31&lt;=100,2,"Error")))</f>
        <v>0</v>
      </c>
      <c r="BY31" s="54" t="s">
        <v>228</v>
      </c>
      <c r="BZ31" s="45"/>
      <c r="CA31" s="45">
        <f>IF(BZ31="x",15,0)+IF(BZ32="x",5,0)+IF(BZ33="x",15,0)+IF(BZ34="x",10,0)+IF(BZ35="x",15,0)+IF(BZ36="x",10,0)+IF(BZ37="x",30,0)</f>
        <v>0</v>
      </c>
      <c r="CB31" s="479">
        <f>IF(CA31&lt;=50,0,IF(CA31&lt;=75,1,IF(CA31&lt;=100,2,"Error")))</f>
        <v>0</v>
      </c>
      <c r="CC31" s="54" t="s">
        <v>228</v>
      </c>
      <c r="CD31" s="45"/>
      <c r="CE31" s="45">
        <f>IF(CD31="x",15,0)+IF(CD32="x",5,0)+IF(CD33="x",15,0)+IF(CD34="x",10,0)+IF(CD35="x",15,0)+IF(CD36="x",10,0)+IF(CD37="x",30,0)</f>
        <v>0</v>
      </c>
      <c r="CF31" s="479">
        <f>IF(CE31&lt;=50,0,IF(CE31&lt;=75,1,IF(CE31&lt;=100,2,"Error")))</f>
        <v>0</v>
      </c>
      <c r="CG31" s="54" t="s">
        <v>228</v>
      </c>
      <c r="CH31" s="45"/>
      <c r="CI31" s="45">
        <f>IF(CH31="x",15,0)+IF(CH32="x",5,0)+IF(CH33="x",15,0)+IF(CH34="x",10,0)+IF(CH35="x",15,0)+IF(CH36="x",10,0)+IF(CH37="x",30,0)</f>
        <v>0</v>
      </c>
      <c r="CJ31" s="479">
        <f>IF(CI31&lt;=50,0,IF(CI31&lt;=75,1,IF(CI31&lt;=100,2,"Error")))</f>
        <v>0</v>
      </c>
      <c r="CK31" s="54" t="s">
        <v>228</v>
      </c>
      <c r="CL31" s="45"/>
      <c r="CM31" s="45">
        <f>IF(CL31="x",15,0)+IF(CL32="x",5,0)+IF(CL33="x",15,0)+IF(CL34="x",10,0)+IF(CL35="x",15,0)+IF(CL36="x",10,0)+IF(CL37="x",30,0)</f>
        <v>0</v>
      </c>
      <c r="CN31" s="479">
        <f>IF(CM31&lt;=50,0,IF(CM31&lt;=75,1,IF(CM31&lt;=100,2,"Error")))</f>
        <v>0</v>
      </c>
      <c r="CO31" s="54" t="s">
        <v>228</v>
      </c>
      <c r="CP31" s="128" t="s">
        <v>395</v>
      </c>
      <c r="CQ31" s="45">
        <f>IF(CP31="x",15,0)+IF(CP32="x",5,0)+IF(CP33="x",15,0)+IF(CP34="x",10,0)+IF(CP35="x",15,0)+IF(CP36="x",10,0)+IF(CP37="x",30,0)</f>
        <v>85</v>
      </c>
      <c r="CR31" s="479">
        <f>IF(CQ31&lt;=50,0,IF(CQ31&lt;=75,1,IF(CQ31&lt;=100,2,"Error")))</f>
        <v>2</v>
      </c>
      <c r="CS31" s="54" t="s">
        <v>228</v>
      </c>
      <c r="CT31" s="45"/>
      <c r="CU31" s="45">
        <f>IF(CT31="x",15,0)+IF(CT32="x",5,0)+IF(CT33="x",15,0)+IF(CT34="x",10,0)+IF(CT35="x",15,0)+IF(CT36="x",10,0)+IF(CT37="x",30,0)</f>
        <v>0</v>
      </c>
      <c r="CV31" s="479">
        <f>IF(CU31&lt;=50,0,IF(CU31&lt;=75,1,IF(CU31&lt;=100,2,"Error")))</f>
        <v>0</v>
      </c>
      <c r="CW31" s="54" t="s">
        <v>228</v>
      </c>
      <c r="CX31" s="45"/>
      <c r="CY31" s="45">
        <f>IF(CX31="x",15,0)+IF(CX32="x",5,0)+IF(CX33="x",15,0)+IF(CX34="x",10,0)+IF(CX35="x",15,0)+IF(CX36="x",10,0)+IF(CX37="x",30,0)</f>
        <v>0</v>
      </c>
      <c r="CZ31" s="479">
        <f>IF(CY31&lt;=50,0,IF(CY31&lt;=75,1,IF(CY31&lt;=100,2,"Error")))</f>
        <v>0</v>
      </c>
      <c r="DA31" s="54" t="s">
        <v>228</v>
      </c>
      <c r="DB31" s="45"/>
      <c r="DC31" s="45">
        <f>IF(DB31="x",15,0)+IF(DB32="x",5,0)+IF(DB33="x",15,0)+IF(DB34="x",10,0)+IF(DB35="x",15,0)+IF(DB36="x",10,0)+IF(DB37="x",30,0)</f>
        <v>0</v>
      </c>
      <c r="DD31" s="479">
        <f>IF(DC31&lt;=50,0,IF(DC31&lt;=75,1,IF(DC31&lt;=100,2,"Error")))</f>
        <v>0</v>
      </c>
      <c r="DE31" s="54" t="s">
        <v>228</v>
      </c>
      <c r="DF31" s="45"/>
      <c r="DG31" s="45">
        <f>IF(DF31="x",15,0)+IF(DF32="x",5,0)+IF(DF33="x",15,0)+IF(DF34="x",10,0)+IF(DF35="x",15,0)+IF(DF36="x",10,0)+IF(DF37="x",30,0)</f>
        <v>0</v>
      </c>
      <c r="DH31" s="479">
        <f>IF(DG31&lt;=50,0,IF(DG31&lt;=75,1,IF(DG31&lt;=100,2,"Error")))</f>
        <v>0</v>
      </c>
      <c r="DI31" s="54" t="s">
        <v>228</v>
      </c>
      <c r="DJ31" s="45"/>
      <c r="DK31" s="45">
        <f>IF(DJ31="x",15,0)+IF(DJ32="x",5,0)+IF(DJ33="x",15,0)+IF(DJ34="x",10,0)+IF(DJ35="x",15,0)+IF(DJ36="x",10,0)+IF(DJ37="x",30,0)</f>
        <v>0</v>
      </c>
      <c r="DL31" s="479">
        <f>IF(DK31&lt;=50,0,IF(DK31&lt;=75,1,IF(DK31&lt;=100,2,"Error")))</f>
        <v>0</v>
      </c>
      <c r="DM31" s="54" t="s">
        <v>228</v>
      </c>
      <c r="DN31" s="45"/>
      <c r="DO31" s="45">
        <f>IF(DN31="x",15,0)+IF(DN32="x",5,0)+IF(DN33="x",15,0)+IF(DN34="x",10,0)+IF(DN35="x",15,0)+IF(DN36="x",10,0)+IF(DN37="x",30,0)</f>
        <v>0</v>
      </c>
      <c r="DP31" s="479">
        <f>IF(DO31&lt;=50,0,IF(DO31&lt;=75,1,IF(DO31&lt;=100,2,"Error")))</f>
        <v>0</v>
      </c>
      <c r="DQ31" s="54" t="s">
        <v>228</v>
      </c>
      <c r="DR31" s="45"/>
      <c r="DS31" s="45">
        <f>IF(DR31="x",15,0)+IF(DR32="x",5,0)+IF(DR33="x",15,0)+IF(DR34="x",10,0)+IF(DR35="x",15,0)+IF(DR36="x",10,0)+IF(DR37="x",30,0)</f>
        <v>0</v>
      </c>
      <c r="DT31" s="479">
        <f>IF(DS31&lt;=50,0,IF(DS31&lt;=75,1,IF(DS31&lt;=100,2,"Error")))</f>
        <v>0</v>
      </c>
      <c r="DU31" s="54" t="s">
        <v>228</v>
      </c>
      <c r="DV31" s="45"/>
      <c r="DW31" s="45">
        <f>IF(DV31="x",15,0)+IF(DV32="x",5,0)+IF(DV33="x",15,0)+IF(DV34="x",10,0)+IF(DV35="x",15,0)+IF(DV36="x",10,0)+IF(DV37="x",30,0)</f>
        <v>0</v>
      </c>
      <c r="DX31" s="479">
        <f>IF(DW31&lt;=50,0,IF(DW31&lt;=75,1,IF(DW31&lt;=100,2,"Error")))</f>
        <v>0</v>
      </c>
      <c r="DY31" s="54" t="s">
        <v>228</v>
      </c>
      <c r="DZ31" s="45"/>
      <c r="EA31" s="45">
        <f>IF(DZ31="x",15,0)+IF(DZ32="x",5,0)+IF(DZ33="x",15,0)+IF(DZ34="x",10,0)+IF(DZ35="x",15,0)+IF(DZ36="x",10,0)+IF(DZ37="x",30,0)</f>
        <v>0</v>
      </c>
      <c r="EB31" s="479">
        <f>IF(EA31&lt;=50,0,IF(EA31&lt;=75,1,IF(EA31&lt;=100,2,"Error")))</f>
        <v>0</v>
      </c>
      <c r="EC31" s="54" t="s">
        <v>228</v>
      </c>
      <c r="ED31" s="45"/>
      <c r="EE31" s="45">
        <f>IF(ED31="x",15,0)+IF(ED32="x",5,0)+IF(ED33="x",15,0)+IF(ED34="x",10,0)+IF(ED35="x",15,0)+IF(ED36="x",10,0)+IF(ED37="x",30,0)</f>
        <v>0</v>
      </c>
      <c r="EF31" s="479">
        <f>IF(EE31&lt;=50,0,IF(EE31&lt;=75,1,IF(EE31&lt;=100,2,"Error")))</f>
        <v>0</v>
      </c>
      <c r="EG31" s="54" t="s">
        <v>228</v>
      </c>
      <c r="EH31" s="45"/>
      <c r="EI31" s="45">
        <f>IF(EH31="x",15,0)+IF(EH32="x",5,0)+IF(EH33="x",15,0)+IF(EH34="x",10,0)+IF(EH35="x",15,0)+IF(EH36="x",10,0)+IF(EH37="x",30,0)</f>
        <v>0</v>
      </c>
      <c r="EJ31" s="479">
        <f>IF(EI31&lt;=50,0,IF(EI31&lt;=75,1,IF(EI31&lt;=100,2,"Error")))</f>
        <v>0</v>
      </c>
      <c r="EK31" s="54" t="s">
        <v>228</v>
      </c>
      <c r="EL31" s="45" t="s">
        <v>395</v>
      </c>
      <c r="EM31" s="45">
        <f>IF(EL31="x",15,0)+IF(EL32="x",5,0)+IF(EL33="x",15,0)+IF(EL34="x",10,0)+IF(EL35="x",15,0)+IF(EL36="x",10,0)+IF(EL37="x",30,0)</f>
        <v>85</v>
      </c>
      <c r="EN31" s="479">
        <f>IF(EM31&lt;=50,0,IF(EM31&lt;=75,1,IF(EM31&lt;=100,2,"Error")))</f>
        <v>2</v>
      </c>
      <c r="EO31" s="54" t="s">
        <v>228</v>
      </c>
      <c r="EP31" s="45"/>
      <c r="EQ31" s="45">
        <f>IF(EP31="x",15,0)+IF(EP32="x",5,0)+IF(EP33="x",15,0)+IF(EP34="x",10,0)+IF(EP35="x",15,0)+IF(EP36="x",10,0)+IF(EP37="x",30,0)</f>
        <v>0</v>
      </c>
      <c r="ER31" s="479">
        <f>IF(EQ31&lt;=50,0,IF(EQ31&lt;=75,1,IF(EQ31&lt;=100,2,"Error")))</f>
        <v>0</v>
      </c>
      <c r="ES31" s="54" t="s">
        <v>228</v>
      </c>
      <c r="ET31" s="45"/>
      <c r="EU31" s="45">
        <f>IF(ET31="x",15,0)+IF(ET32="x",5,0)+IF(ET33="x",15,0)+IF(ET34="x",10,0)+IF(ET35="x",15,0)+IF(ET36="x",10,0)+IF(ET37="x",30,0)</f>
        <v>0</v>
      </c>
      <c r="EV31" s="479">
        <f>IF(EU31&lt;=50,0,IF(EU31&lt;=75,1,IF(EU31&lt;=100,2,"Error")))</f>
        <v>0</v>
      </c>
      <c r="EW31" s="54" t="s">
        <v>228</v>
      </c>
      <c r="EX31" s="45"/>
      <c r="EY31" s="45">
        <f>IF(EX31="x",15,0)+IF(EX32="x",5,0)+IF(EX33="x",15,0)+IF(EX34="x",10,0)+IF(EX35="x",15,0)+IF(EX36="x",10,0)+IF(EX37="x",30,0)</f>
        <v>0</v>
      </c>
      <c r="EZ31" s="479">
        <f>IF(EY31&lt;=50,0,IF(EY31&lt;=75,1,IF(EY31&lt;=100,2,"Error")))</f>
        <v>0</v>
      </c>
      <c r="FA31" s="54" t="s">
        <v>228</v>
      </c>
      <c r="FB31" s="45"/>
      <c r="FC31" s="45">
        <f>IF(FB31="x",15,0)+IF(FB32="x",5,0)+IF(FB33="x",15,0)+IF(FB34="x",10,0)+IF(FB35="x",15,0)+IF(FB36="x",10,0)+IF(FB37="x",30,0)</f>
        <v>0</v>
      </c>
      <c r="FD31" s="479">
        <f>IF(FC31&lt;=50,0,IF(FC31&lt;=75,1,IF(FC31&lt;=100,2,"Error")))</f>
        <v>0</v>
      </c>
      <c r="FE31" s="54" t="s">
        <v>228</v>
      </c>
      <c r="FF31" s="45"/>
      <c r="FG31" s="45">
        <f>IF(FF31="x",15,0)+IF(FF32="x",5,0)+IF(FF33="x",15,0)+IF(FF34="x",10,0)+IF(FF35="x",15,0)+IF(FF36="x",10,0)+IF(FF37="x",30,0)</f>
        <v>0</v>
      </c>
      <c r="FH31" s="479">
        <f>IF(FG31&lt;=50,0,IF(FG31&lt;=75,1,IF(FG31&lt;=100,2,"Error")))</f>
        <v>0</v>
      </c>
      <c r="FI31" s="54" t="s">
        <v>228</v>
      </c>
      <c r="FJ31" s="45"/>
      <c r="FK31" s="45">
        <f>IF(FJ31="x",15,0)+IF(FJ32="x",5,0)+IF(FJ33="x",15,0)+IF(FJ34="x",10,0)+IF(FJ35="x",15,0)+IF(FJ36="x",10,0)+IF(FJ37="x",30,0)</f>
        <v>0</v>
      </c>
      <c r="FL31" s="479">
        <f>IF(FK31&lt;=50,0,IF(FK31&lt;=75,1,IF(FK31&lt;=100,2,"Error")))</f>
        <v>0</v>
      </c>
      <c r="FM31" s="54" t="s">
        <v>228</v>
      </c>
      <c r="FN31" s="45"/>
      <c r="FO31" s="45">
        <f>IF(FN31="x",15,0)+IF(FN32="x",5,0)+IF(FN33="x",15,0)+IF(FN34="x",10,0)+IF(FN35="x",15,0)+IF(FN36="x",10,0)+IF(FN37="x",30,0)</f>
        <v>0</v>
      </c>
      <c r="FP31" s="479">
        <f>IF(FO31&lt;=50,0,IF(FO31&lt;=75,1,IF(FO31&lt;=100,2,"Error")))</f>
        <v>0</v>
      </c>
      <c r="FQ31" s="54" t="s">
        <v>228</v>
      </c>
      <c r="FR31" s="45"/>
      <c r="FS31" s="45">
        <f>IF(FR31="x",15,0)+IF(FR32="x",5,0)+IF(FR33="x",15,0)+IF(FR34="x",10,0)+IF(FR35="x",15,0)+IF(FR36="x",10,0)+IF(FR37="x",30,0)</f>
        <v>0</v>
      </c>
      <c r="FT31" s="479">
        <f>IF(FS31&lt;=50,0,IF(FS31&lt;=75,1,IF(FS31&lt;=100,2,"Error")))</f>
        <v>0</v>
      </c>
      <c r="FU31" s="54" t="s">
        <v>228</v>
      </c>
      <c r="FV31" s="45"/>
      <c r="FW31" s="45">
        <f>IF(FV31="x",15,0)+IF(FV32="x",5,0)+IF(FV33="x",15,0)+IF(FV34="x",10,0)+IF(FV35="x",15,0)+IF(FV36="x",10,0)+IF(FV37="x",30,0)</f>
        <v>0</v>
      </c>
      <c r="FX31" s="479">
        <f>IF(FW31&lt;=50,0,IF(FW31&lt;=75,1,IF(FW31&lt;=100,2,"Error")))</f>
        <v>0</v>
      </c>
      <c r="FY31" s="54" t="s">
        <v>228</v>
      </c>
      <c r="FZ31" s="45"/>
      <c r="GA31" s="45">
        <f>IF(FZ31="x",15,0)+IF(FZ32="x",5,0)+IF(FZ33="x",15,0)+IF(FZ34="x",10,0)+IF(FZ35="x",15,0)+IF(FZ36="x",10,0)+IF(FZ37="x",30,0)</f>
        <v>0</v>
      </c>
      <c r="GB31" s="479">
        <f>IF(GA31&lt;=50,0,IF(GA31&lt;=75,1,IF(GA31&lt;=100,2,"Error")))</f>
        <v>0</v>
      </c>
      <c r="GC31" s="54" t="s">
        <v>228</v>
      </c>
      <c r="GD31" s="45"/>
      <c r="GE31" s="45">
        <f>IF(GD31="x",15,0)+IF(GD32="x",5,0)+IF(GD33="x",15,0)+IF(GD34="x",10,0)+IF(GD35="x",15,0)+IF(GD36="x",10,0)+IF(GD37="x",30,0)</f>
        <v>0</v>
      </c>
      <c r="GF31" s="479">
        <f>IF(GE31&lt;=50,0,IF(GE31&lt;=75,1,IF(GE31&lt;=100,2,"Error")))</f>
        <v>0</v>
      </c>
      <c r="GG31" s="54" t="s">
        <v>228</v>
      </c>
      <c r="GH31" s="45"/>
      <c r="GI31" s="45">
        <f>IF(GH31="x",15,0)+IF(GH32="x",5,0)+IF(GH33="x",15,0)+IF(GH34="x",10,0)+IF(GH35="x",15,0)+IF(GH36="x",10,0)+IF(GH37="x",30,0)</f>
        <v>0</v>
      </c>
      <c r="GJ31" s="479">
        <f>IF(GI31&lt;=50,0,IF(GI31&lt;=75,1,IF(GI31&lt;=100,2,"Error")))</f>
        <v>0</v>
      </c>
      <c r="GK31" s="54" t="s">
        <v>228</v>
      </c>
      <c r="GL31" s="128"/>
      <c r="GM31" s="45">
        <f>IF(GL31="x",15,0)+IF(GL32="x",5,0)+IF(GL33="x",15,0)+IF(GL34="x",10,0)+IF(GL35="x",15,0)+IF(GL36="x",10,0)+IF(GL37="x",30,0)</f>
        <v>0</v>
      </c>
      <c r="GN31" s="479">
        <f>IF(GM31&lt;=50,0,IF(GM31&lt;=75,1,IF(GM31&lt;=100,2,"Error")))</f>
        <v>0</v>
      </c>
      <c r="GO31" s="54" t="s">
        <v>228</v>
      </c>
      <c r="GP31" s="45"/>
      <c r="GQ31" s="45">
        <f>IF(GP31="x",15,0)+IF(GP32="x",5,0)+IF(GP33="x",15,0)+IF(GP34="x",10,0)+IF(GP35="x",15,0)+IF(GP36="x",10,0)+IF(GP37="x",30,0)</f>
        <v>0</v>
      </c>
      <c r="GR31" s="479">
        <f>IF(GQ31&lt;=50,0,IF(GQ31&lt;=75,1,IF(GQ31&lt;=100,2,"Error")))</f>
        <v>0</v>
      </c>
      <c r="GS31" s="54" t="s">
        <v>228</v>
      </c>
      <c r="GT31" s="45"/>
      <c r="GU31" s="45">
        <f>IF(GT31="x",15,0)+IF(GT32="x",5,0)+IF(GT33="x",15,0)+IF(GT34="x",10,0)+IF(GT35="x",15,0)+IF(GT36="x",10,0)+IF(GT37="x",30,0)</f>
        <v>0</v>
      </c>
      <c r="GV31" s="479">
        <f>IF(GU31&lt;=50,0,IF(GU31&lt;=75,1,IF(GU31&lt;=100,2,"Error")))</f>
        <v>0</v>
      </c>
      <c r="GW31" s="54" t="s">
        <v>228</v>
      </c>
      <c r="GX31" s="45"/>
      <c r="GY31" s="45">
        <f t="shared" ref="GY31" si="36">IF(GX31="x",15,0)+IF(GX32="x",5,0)+IF(GX33="x",15,0)+IF(GX34="x",10,0)+IF(GX35="x",15,0)+IF(GX36="x",10,0)+IF(GX37="x",30,0)</f>
        <v>0</v>
      </c>
      <c r="GZ31" s="479">
        <f t="shared" ref="GZ31" si="37">IF(GY31&lt;=50,0,IF(GY31&lt;=75,1,IF(GY31&lt;=100,2,"Error")))</f>
        <v>0</v>
      </c>
      <c r="HA31" s="54" t="s">
        <v>228</v>
      </c>
      <c r="HB31" s="45"/>
      <c r="HC31" s="45">
        <f t="shared" ref="HC31" si="38">IF(HB31="x",15,0)+IF(HB32="x",5,0)+IF(HB33="x",15,0)+IF(HB34="x",10,0)+IF(HB35="x",15,0)+IF(HB36="x",10,0)+IF(HB37="x",30,0)</f>
        <v>0</v>
      </c>
      <c r="HD31" s="479">
        <f t="shared" ref="HD31" si="39">IF(HC31&lt;=50,0,IF(HC31&lt;=75,1,IF(HC31&lt;=100,2,"Error")))</f>
        <v>0</v>
      </c>
      <c r="HE31" s="54" t="s">
        <v>228</v>
      </c>
      <c r="HF31" s="45"/>
      <c r="HG31" s="45">
        <f t="shared" ref="HG31" si="40">IF(HF31="x",15,0)+IF(HF32="x",5,0)+IF(HF33="x",15,0)+IF(HF34="x",10,0)+IF(HF35="x",15,0)+IF(HF36="x",10,0)+IF(HF37="x",30,0)</f>
        <v>0</v>
      </c>
      <c r="HH31" s="479">
        <f t="shared" ref="HH31" si="41">IF(HG31&lt;=50,0,IF(HG31&lt;=75,1,IF(HG31&lt;=100,2,"Error")))</f>
        <v>0</v>
      </c>
      <c r="HI31" s="54" t="s">
        <v>228</v>
      </c>
      <c r="HJ31" s="45"/>
      <c r="HK31" s="45">
        <f t="shared" ref="HK31" si="42">IF(HJ31="x",15,0)+IF(HJ32="x",5,0)+IF(HJ33="x",15,0)+IF(HJ34="x",10,0)+IF(HJ35="x",15,0)+IF(HJ36="x",10,0)+IF(HJ37="x",30,0)</f>
        <v>0</v>
      </c>
      <c r="HL31" s="479">
        <f t="shared" ref="HL31" si="43">IF(HK31&lt;=50,0,IF(HK31&lt;=75,1,IF(HK31&lt;=100,2,"Error")))</f>
        <v>0</v>
      </c>
      <c r="HM31" s="54" t="s">
        <v>228</v>
      </c>
      <c r="HN31" s="45"/>
      <c r="HO31" s="45">
        <f t="shared" ref="HO31" si="44">IF(HN31="x",15,0)+IF(HN32="x",5,0)+IF(HN33="x",15,0)+IF(HN34="x",10,0)+IF(HN35="x",15,0)+IF(HN36="x",10,0)+IF(HN37="x",30,0)</f>
        <v>0</v>
      </c>
      <c r="HP31" s="479">
        <f t="shared" ref="HP31" si="45">IF(HO31&lt;=50,0,IF(HO31&lt;=75,1,IF(HO31&lt;=100,2,"Error")))</f>
        <v>0</v>
      </c>
      <c r="HQ31" s="54" t="s">
        <v>228</v>
      </c>
      <c r="HR31" s="45"/>
      <c r="HS31" s="45">
        <f t="shared" ref="HS31" si="46">IF(HR31="x",15,0)+IF(HR32="x",5,0)+IF(HR33="x",15,0)+IF(HR34="x",10,0)+IF(HR35="x",15,0)+IF(HR36="x",10,0)+IF(HR37="x",30,0)</f>
        <v>0</v>
      </c>
      <c r="HT31" s="479">
        <f t="shared" ref="HT31" si="47">IF(HS31&lt;=50,0,IF(HS31&lt;=75,1,IF(HS31&lt;=100,2,"Error")))</f>
        <v>0</v>
      </c>
    </row>
    <row r="32" spans="1:228" ht="90" x14ac:dyDescent="0.25">
      <c r="A32" s="54" t="s">
        <v>229</v>
      </c>
      <c r="B32" s="45"/>
      <c r="C32" s="54"/>
      <c r="D32" s="479"/>
      <c r="E32" s="54" t="s">
        <v>229</v>
      </c>
      <c r="F32" s="115" t="s">
        <v>395</v>
      </c>
      <c r="G32" s="54"/>
      <c r="H32" s="479"/>
      <c r="I32" s="54" t="s">
        <v>229</v>
      </c>
      <c r="J32" s="207"/>
      <c r="K32" s="54"/>
      <c r="L32" s="479"/>
      <c r="M32" s="54" t="s">
        <v>229</v>
      </c>
      <c r="N32" s="45"/>
      <c r="O32" s="54"/>
      <c r="P32" s="498"/>
      <c r="Q32" s="54" t="s">
        <v>229</v>
      </c>
      <c r="R32" s="135" t="s">
        <v>395</v>
      </c>
      <c r="S32" s="54"/>
      <c r="T32" s="479"/>
      <c r="U32" s="54" t="s">
        <v>229</v>
      </c>
      <c r="V32" s="45"/>
      <c r="W32" s="54"/>
      <c r="X32" s="479"/>
      <c r="Y32" s="54" t="s">
        <v>229</v>
      </c>
      <c r="Z32" s="45" t="s">
        <v>395</v>
      </c>
      <c r="AA32" s="54"/>
      <c r="AB32" s="479"/>
      <c r="AC32" s="54" t="s">
        <v>229</v>
      </c>
      <c r="AD32" s="45"/>
      <c r="AE32" s="54"/>
      <c r="AF32" s="479"/>
      <c r="AG32" s="54" t="s">
        <v>229</v>
      </c>
      <c r="AH32" s="45"/>
      <c r="AI32" s="54"/>
      <c r="AJ32" s="479"/>
      <c r="AK32" s="54" t="s">
        <v>229</v>
      </c>
      <c r="AL32" s="45"/>
      <c r="AM32" s="54"/>
      <c r="AN32" s="479"/>
      <c r="AO32" s="54" t="s">
        <v>229</v>
      </c>
      <c r="AP32" s="45" t="s">
        <v>395</v>
      </c>
      <c r="AQ32" s="54"/>
      <c r="AR32" s="479"/>
      <c r="AS32" s="54" t="s">
        <v>229</v>
      </c>
      <c r="AT32" s="45"/>
      <c r="AU32" s="54"/>
      <c r="AV32" s="479"/>
      <c r="AW32" s="54" t="s">
        <v>229</v>
      </c>
      <c r="AX32" s="45"/>
      <c r="AY32" s="54"/>
      <c r="AZ32" s="479"/>
      <c r="BA32" s="54" t="s">
        <v>229</v>
      </c>
      <c r="BB32" s="45"/>
      <c r="BC32" s="54"/>
      <c r="BD32" s="479"/>
      <c r="BE32" s="54" t="s">
        <v>229</v>
      </c>
      <c r="BF32" s="45"/>
      <c r="BG32" s="54"/>
      <c r="BH32" s="479"/>
      <c r="BI32" s="54" t="s">
        <v>229</v>
      </c>
      <c r="BJ32" s="45"/>
      <c r="BK32" s="54"/>
      <c r="BL32" s="479"/>
      <c r="BM32" s="54" t="s">
        <v>229</v>
      </c>
      <c r="BN32" s="45"/>
      <c r="BO32" s="54"/>
      <c r="BP32" s="479"/>
      <c r="BQ32" s="54" t="s">
        <v>229</v>
      </c>
      <c r="BR32" s="45"/>
      <c r="BS32" s="54"/>
      <c r="BT32" s="479"/>
      <c r="BU32" s="54" t="s">
        <v>229</v>
      </c>
      <c r="BV32" s="45"/>
      <c r="BW32" s="54"/>
      <c r="BX32" s="479"/>
      <c r="BY32" s="54" t="s">
        <v>229</v>
      </c>
      <c r="BZ32" s="45"/>
      <c r="CA32" s="54"/>
      <c r="CB32" s="479"/>
      <c r="CC32" s="54" t="s">
        <v>229</v>
      </c>
      <c r="CD32" s="45"/>
      <c r="CE32" s="54"/>
      <c r="CF32" s="479"/>
      <c r="CG32" s="54" t="s">
        <v>229</v>
      </c>
      <c r="CH32" s="45"/>
      <c r="CI32" s="54"/>
      <c r="CJ32" s="479"/>
      <c r="CK32" s="54" t="s">
        <v>229</v>
      </c>
      <c r="CL32" s="45"/>
      <c r="CM32" s="54"/>
      <c r="CN32" s="479"/>
      <c r="CO32" s="54" t="s">
        <v>229</v>
      </c>
      <c r="CP32" s="128" t="s">
        <v>395</v>
      </c>
      <c r="CQ32" s="54"/>
      <c r="CR32" s="479"/>
      <c r="CS32" s="54" t="s">
        <v>229</v>
      </c>
      <c r="CT32" s="45"/>
      <c r="CU32" s="54"/>
      <c r="CV32" s="479"/>
      <c r="CW32" s="54" t="s">
        <v>229</v>
      </c>
      <c r="CX32" s="45"/>
      <c r="CY32" s="54"/>
      <c r="CZ32" s="479"/>
      <c r="DA32" s="54" t="s">
        <v>229</v>
      </c>
      <c r="DB32" s="45"/>
      <c r="DC32" s="54"/>
      <c r="DD32" s="479"/>
      <c r="DE32" s="54" t="s">
        <v>229</v>
      </c>
      <c r="DF32" s="45"/>
      <c r="DG32" s="54"/>
      <c r="DH32" s="479"/>
      <c r="DI32" s="54" t="s">
        <v>229</v>
      </c>
      <c r="DJ32" s="45"/>
      <c r="DK32" s="54"/>
      <c r="DL32" s="479"/>
      <c r="DM32" s="54" t="s">
        <v>229</v>
      </c>
      <c r="DN32" s="45"/>
      <c r="DO32" s="54"/>
      <c r="DP32" s="479"/>
      <c r="DQ32" s="54" t="s">
        <v>229</v>
      </c>
      <c r="DR32" s="45"/>
      <c r="DS32" s="54"/>
      <c r="DT32" s="479"/>
      <c r="DU32" s="54" t="s">
        <v>229</v>
      </c>
      <c r="DV32" s="45"/>
      <c r="DW32" s="54"/>
      <c r="DX32" s="479"/>
      <c r="DY32" s="54" t="s">
        <v>229</v>
      </c>
      <c r="DZ32" s="45"/>
      <c r="EA32" s="54"/>
      <c r="EB32" s="479"/>
      <c r="EC32" s="54" t="s">
        <v>229</v>
      </c>
      <c r="ED32" s="45"/>
      <c r="EE32" s="54"/>
      <c r="EF32" s="479"/>
      <c r="EG32" s="54" t="s">
        <v>229</v>
      </c>
      <c r="EH32" s="45"/>
      <c r="EI32" s="54"/>
      <c r="EJ32" s="479"/>
      <c r="EK32" s="54" t="s">
        <v>229</v>
      </c>
      <c r="EL32" s="45" t="s">
        <v>395</v>
      </c>
      <c r="EM32" s="54"/>
      <c r="EN32" s="479"/>
      <c r="EO32" s="54" t="s">
        <v>229</v>
      </c>
      <c r="EP32" s="45"/>
      <c r="EQ32" s="54"/>
      <c r="ER32" s="479"/>
      <c r="ES32" s="54" t="s">
        <v>229</v>
      </c>
      <c r="ET32" s="45"/>
      <c r="EU32" s="54"/>
      <c r="EV32" s="479"/>
      <c r="EW32" s="54" t="s">
        <v>229</v>
      </c>
      <c r="EX32" s="45"/>
      <c r="EY32" s="54"/>
      <c r="EZ32" s="479"/>
      <c r="FA32" s="54" t="s">
        <v>229</v>
      </c>
      <c r="FB32" s="45"/>
      <c r="FC32" s="54"/>
      <c r="FD32" s="479"/>
      <c r="FE32" s="54" t="s">
        <v>229</v>
      </c>
      <c r="FF32" s="45"/>
      <c r="FG32" s="54"/>
      <c r="FH32" s="479"/>
      <c r="FI32" s="54" t="s">
        <v>229</v>
      </c>
      <c r="FJ32" s="45"/>
      <c r="FK32" s="54"/>
      <c r="FL32" s="479"/>
      <c r="FM32" s="54" t="s">
        <v>229</v>
      </c>
      <c r="FN32" s="45"/>
      <c r="FO32" s="54"/>
      <c r="FP32" s="479"/>
      <c r="FQ32" s="54" t="s">
        <v>229</v>
      </c>
      <c r="FR32" s="45"/>
      <c r="FS32" s="54"/>
      <c r="FT32" s="479"/>
      <c r="FU32" s="54" t="s">
        <v>229</v>
      </c>
      <c r="FV32" s="45"/>
      <c r="FW32" s="54"/>
      <c r="FX32" s="479"/>
      <c r="FY32" s="54" t="s">
        <v>229</v>
      </c>
      <c r="FZ32" s="45"/>
      <c r="GA32" s="54"/>
      <c r="GB32" s="479"/>
      <c r="GC32" s="54" t="s">
        <v>229</v>
      </c>
      <c r="GD32" s="45"/>
      <c r="GE32" s="54"/>
      <c r="GF32" s="479"/>
      <c r="GG32" s="54" t="s">
        <v>229</v>
      </c>
      <c r="GH32" s="45"/>
      <c r="GI32" s="54"/>
      <c r="GJ32" s="479"/>
      <c r="GK32" s="54" t="s">
        <v>229</v>
      </c>
      <c r="GL32" s="128"/>
      <c r="GM32" s="54"/>
      <c r="GN32" s="479"/>
      <c r="GO32" s="54" t="s">
        <v>229</v>
      </c>
      <c r="GP32" s="45"/>
      <c r="GQ32" s="54"/>
      <c r="GR32" s="479"/>
      <c r="GS32" s="54" t="s">
        <v>229</v>
      </c>
      <c r="GT32" s="45"/>
      <c r="GU32" s="54"/>
      <c r="GV32" s="479"/>
      <c r="GW32" s="54" t="s">
        <v>229</v>
      </c>
      <c r="GX32" s="45"/>
      <c r="GY32" s="54"/>
      <c r="GZ32" s="479"/>
      <c r="HA32" s="54" t="s">
        <v>229</v>
      </c>
      <c r="HB32" s="45"/>
      <c r="HC32" s="54"/>
      <c r="HD32" s="479"/>
      <c r="HE32" s="54" t="s">
        <v>229</v>
      </c>
      <c r="HF32" s="45"/>
      <c r="HG32" s="54"/>
      <c r="HH32" s="479"/>
      <c r="HI32" s="54" t="s">
        <v>229</v>
      </c>
      <c r="HJ32" s="45"/>
      <c r="HK32" s="54"/>
      <c r="HL32" s="479"/>
      <c r="HM32" s="54" t="s">
        <v>229</v>
      </c>
      <c r="HN32" s="45"/>
      <c r="HO32" s="54"/>
      <c r="HP32" s="479"/>
      <c r="HQ32" s="54" t="s">
        <v>229</v>
      </c>
      <c r="HR32" s="45"/>
      <c r="HS32" s="54"/>
      <c r="HT32" s="479"/>
    </row>
    <row r="33" spans="1:228" ht="22.5" x14ac:dyDescent="0.25">
      <c r="A33" s="54" t="s">
        <v>230</v>
      </c>
      <c r="B33" s="45"/>
      <c r="C33" s="54"/>
      <c r="D33" s="479"/>
      <c r="E33" s="54" t="s">
        <v>230</v>
      </c>
      <c r="F33" s="115"/>
      <c r="G33" s="54"/>
      <c r="H33" s="479"/>
      <c r="I33" s="54" t="s">
        <v>230</v>
      </c>
      <c r="J33" s="207"/>
      <c r="K33" s="54"/>
      <c r="L33" s="479"/>
      <c r="M33" s="54" t="s">
        <v>230</v>
      </c>
      <c r="N33" s="45"/>
      <c r="O33" s="54"/>
      <c r="P33" s="498"/>
      <c r="Q33" s="54" t="s">
        <v>230</v>
      </c>
      <c r="R33" s="135"/>
      <c r="S33" s="54"/>
      <c r="T33" s="479"/>
      <c r="U33" s="54" t="s">
        <v>230</v>
      </c>
      <c r="V33" s="45"/>
      <c r="W33" s="54"/>
      <c r="X33" s="479"/>
      <c r="Y33" s="54" t="s">
        <v>230</v>
      </c>
      <c r="Z33" s="45"/>
      <c r="AA33" s="54"/>
      <c r="AB33" s="479"/>
      <c r="AC33" s="54" t="s">
        <v>230</v>
      </c>
      <c r="AD33" s="45"/>
      <c r="AE33" s="54"/>
      <c r="AF33" s="479"/>
      <c r="AG33" s="54" t="s">
        <v>230</v>
      </c>
      <c r="AH33" s="45"/>
      <c r="AI33" s="54"/>
      <c r="AJ33" s="479"/>
      <c r="AK33" s="54" t="s">
        <v>230</v>
      </c>
      <c r="AL33" s="45"/>
      <c r="AM33" s="54"/>
      <c r="AN33" s="479"/>
      <c r="AO33" s="54" t="s">
        <v>230</v>
      </c>
      <c r="AP33" s="45"/>
      <c r="AQ33" s="54"/>
      <c r="AR33" s="479"/>
      <c r="AS33" s="54" t="s">
        <v>230</v>
      </c>
      <c r="AT33" s="45"/>
      <c r="AU33" s="54"/>
      <c r="AV33" s="479"/>
      <c r="AW33" s="54" t="s">
        <v>230</v>
      </c>
      <c r="AX33" s="45"/>
      <c r="AY33" s="54"/>
      <c r="AZ33" s="479"/>
      <c r="BA33" s="54" t="s">
        <v>230</v>
      </c>
      <c r="BB33" s="45"/>
      <c r="BC33" s="54"/>
      <c r="BD33" s="479"/>
      <c r="BE33" s="54" t="s">
        <v>230</v>
      </c>
      <c r="BF33" s="45"/>
      <c r="BG33" s="54"/>
      <c r="BH33" s="479"/>
      <c r="BI33" s="54" t="s">
        <v>230</v>
      </c>
      <c r="BJ33" s="45"/>
      <c r="BK33" s="54"/>
      <c r="BL33" s="479"/>
      <c r="BM33" s="54" t="s">
        <v>230</v>
      </c>
      <c r="BN33" s="45"/>
      <c r="BO33" s="54"/>
      <c r="BP33" s="479"/>
      <c r="BQ33" s="54" t="s">
        <v>230</v>
      </c>
      <c r="BR33" s="45"/>
      <c r="BS33" s="54"/>
      <c r="BT33" s="479"/>
      <c r="BU33" s="54" t="s">
        <v>230</v>
      </c>
      <c r="BV33" s="45"/>
      <c r="BW33" s="54"/>
      <c r="BX33" s="479"/>
      <c r="BY33" s="54" t="s">
        <v>230</v>
      </c>
      <c r="BZ33" s="45"/>
      <c r="CA33" s="54"/>
      <c r="CB33" s="479"/>
      <c r="CC33" s="54" t="s">
        <v>230</v>
      </c>
      <c r="CD33" s="45"/>
      <c r="CE33" s="54"/>
      <c r="CF33" s="479"/>
      <c r="CG33" s="54" t="s">
        <v>230</v>
      </c>
      <c r="CH33" s="45"/>
      <c r="CI33" s="54"/>
      <c r="CJ33" s="479"/>
      <c r="CK33" s="54" t="s">
        <v>230</v>
      </c>
      <c r="CL33" s="45"/>
      <c r="CM33" s="54"/>
      <c r="CN33" s="479"/>
      <c r="CO33" s="54" t="s">
        <v>230</v>
      </c>
      <c r="CP33" s="128"/>
      <c r="CQ33" s="54"/>
      <c r="CR33" s="479"/>
      <c r="CS33" s="54" t="s">
        <v>230</v>
      </c>
      <c r="CT33" s="45"/>
      <c r="CU33" s="54"/>
      <c r="CV33" s="479"/>
      <c r="CW33" s="54" t="s">
        <v>230</v>
      </c>
      <c r="CX33" s="45"/>
      <c r="CY33" s="54"/>
      <c r="CZ33" s="479"/>
      <c r="DA33" s="54" t="s">
        <v>230</v>
      </c>
      <c r="DB33" s="45"/>
      <c r="DC33" s="54"/>
      <c r="DD33" s="479"/>
      <c r="DE33" s="54" t="s">
        <v>230</v>
      </c>
      <c r="DF33" s="45"/>
      <c r="DG33" s="54"/>
      <c r="DH33" s="479"/>
      <c r="DI33" s="54" t="s">
        <v>230</v>
      </c>
      <c r="DJ33" s="45"/>
      <c r="DK33" s="54"/>
      <c r="DL33" s="479"/>
      <c r="DM33" s="54" t="s">
        <v>230</v>
      </c>
      <c r="DN33" s="45"/>
      <c r="DO33" s="54"/>
      <c r="DP33" s="479"/>
      <c r="DQ33" s="54" t="s">
        <v>230</v>
      </c>
      <c r="DR33" s="45"/>
      <c r="DS33" s="54"/>
      <c r="DT33" s="479"/>
      <c r="DU33" s="54" t="s">
        <v>230</v>
      </c>
      <c r="DV33" s="45"/>
      <c r="DW33" s="54"/>
      <c r="DX33" s="479"/>
      <c r="DY33" s="54" t="s">
        <v>230</v>
      </c>
      <c r="DZ33" s="45"/>
      <c r="EA33" s="54"/>
      <c r="EB33" s="479"/>
      <c r="EC33" s="54" t="s">
        <v>230</v>
      </c>
      <c r="ED33" s="45"/>
      <c r="EE33" s="54"/>
      <c r="EF33" s="479"/>
      <c r="EG33" s="54" t="s">
        <v>230</v>
      </c>
      <c r="EH33" s="45"/>
      <c r="EI33" s="54"/>
      <c r="EJ33" s="479"/>
      <c r="EK33" s="54" t="s">
        <v>230</v>
      </c>
      <c r="EL33" s="45"/>
      <c r="EM33" s="54"/>
      <c r="EN33" s="479"/>
      <c r="EO33" s="54" t="s">
        <v>230</v>
      </c>
      <c r="EP33" s="45"/>
      <c r="EQ33" s="54"/>
      <c r="ER33" s="479"/>
      <c r="ES33" s="54" t="s">
        <v>230</v>
      </c>
      <c r="ET33" s="45"/>
      <c r="EU33" s="54"/>
      <c r="EV33" s="479"/>
      <c r="EW33" s="54" t="s">
        <v>230</v>
      </c>
      <c r="EX33" s="45"/>
      <c r="EY33" s="54"/>
      <c r="EZ33" s="479"/>
      <c r="FA33" s="54" t="s">
        <v>230</v>
      </c>
      <c r="FB33" s="45"/>
      <c r="FC33" s="54"/>
      <c r="FD33" s="479"/>
      <c r="FE33" s="54" t="s">
        <v>230</v>
      </c>
      <c r="FF33" s="45"/>
      <c r="FG33" s="54"/>
      <c r="FH33" s="479"/>
      <c r="FI33" s="54" t="s">
        <v>230</v>
      </c>
      <c r="FJ33" s="45"/>
      <c r="FK33" s="54"/>
      <c r="FL33" s="479"/>
      <c r="FM33" s="54" t="s">
        <v>230</v>
      </c>
      <c r="FN33" s="45"/>
      <c r="FO33" s="54"/>
      <c r="FP33" s="479"/>
      <c r="FQ33" s="54" t="s">
        <v>230</v>
      </c>
      <c r="FR33" s="45"/>
      <c r="FS33" s="54"/>
      <c r="FT33" s="479"/>
      <c r="FU33" s="54" t="s">
        <v>230</v>
      </c>
      <c r="FV33" s="45"/>
      <c r="FW33" s="54"/>
      <c r="FX33" s="479"/>
      <c r="FY33" s="54" t="s">
        <v>230</v>
      </c>
      <c r="FZ33" s="45"/>
      <c r="GA33" s="54"/>
      <c r="GB33" s="479"/>
      <c r="GC33" s="54" t="s">
        <v>230</v>
      </c>
      <c r="GD33" s="45"/>
      <c r="GE33" s="54"/>
      <c r="GF33" s="479"/>
      <c r="GG33" s="54" t="s">
        <v>230</v>
      </c>
      <c r="GH33" s="45"/>
      <c r="GI33" s="54"/>
      <c r="GJ33" s="479"/>
      <c r="GK33" s="54" t="s">
        <v>230</v>
      </c>
      <c r="GL33" s="128"/>
      <c r="GM33" s="54"/>
      <c r="GN33" s="479"/>
      <c r="GO33" s="54" t="s">
        <v>230</v>
      </c>
      <c r="GP33" s="45"/>
      <c r="GQ33" s="54"/>
      <c r="GR33" s="479"/>
      <c r="GS33" s="54" t="s">
        <v>230</v>
      </c>
      <c r="GT33" s="45"/>
      <c r="GU33" s="54"/>
      <c r="GV33" s="479"/>
      <c r="GW33" s="54" t="s">
        <v>230</v>
      </c>
      <c r="GX33" s="45"/>
      <c r="GY33" s="54"/>
      <c r="GZ33" s="479"/>
      <c r="HA33" s="54" t="s">
        <v>230</v>
      </c>
      <c r="HB33" s="45"/>
      <c r="HC33" s="54"/>
      <c r="HD33" s="479"/>
      <c r="HE33" s="54" t="s">
        <v>230</v>
      </c>
      <c r="HF33" s="45"/>
      <c r="HG33" s="54"/>
      <c r="HH33" s="479"/>
      <c r="HI33" s="54" t="s">
        <v>230</v>
      </c>
      <c r="HJ33" s="45"/>
      <c r="HK33" s="54"/>
      <c r="HL33" s="479"/>
      <c r="HM33" s="54" t="s">
        <v>230</v>
      </c>
      <c r="HN33" s="45"/>
      <c r="HO33" s="54"/>
      <c r="HP33" s="479"/>
      <c r="HQ33" s="54" t="s">
        <v>230</v>
      </c>
      <c r="HR33" s="45"/>
      <c r="HS33" s="54"/>
      <c r="HT33" s="479"/>
    </row>
    <row r="34" spans="1:228" ht="22.5" x14ac:dyDescent="0.25">
      <c r="A34" s="54" t="s">
        <v>231</v>
      </c>
      <c r="B34" s="45"/>
      <c r="C34" s="54"/>
      <c r="D34" s="479"/>
      <c r="E34" s="54" t="s">
        <v>231</v>
      </c>
      <c r="F34" s="115" t="s">
        <v>395</v>
      </c>
      <c r="G34" s="54"/>
      <c r="H34" s="479"/>
      <c r="I34" s="54" t="s">
        <v>231</v>
      </c>
      <c r="J34" s="207"/>
      <c r="K34" s="54"/>
      <c r="L34" s="479"/>
      <c r="M34" s="54" t="s">
        <v>231</v>
      </c>
      <c r="N34" s="45"/>
      <c r="O34" s="54"/>
      <c r="P34" s="498"/>
      <c r="Q34" s="54" t="s">
        <v>231</v>
      </c>
      <c r="R34" s="135" t="s">
        <v>395</v>
      </c>
      <c r="S34" s="54"/>
      <c r="T34" s="479"/>
      <c r="U34" s="54" t="s">
        <v>231</v>
      </c>
      <c r="V34" s="45"/>
      <c r="W34" s="54"/>
      <c r="X34" s="479"/>
      <c r="Y34" s="54" t="s">
        <v>231</v>
      </c>
      <c r="Z34" s="45" t="s">
        <v>395</v>
      </c>
      <c r="AA34" s="54"/>
      <c r="AB34" s="479"/>
      <c r="AC34" s="54" t="s">
        <v>231</v>
      </c>
      <c r="AD34" s="45"/>
      <c r="AE34" s="54"/>
      <c r="AF34" s="479"/>
      <c r="AG34" s="54" t="s">
        <v>231</v>
      </c>
      <c r="AH34" s="45"/>
      <c r="AI34" s="54"/>
      <c r="AJ34" s="479"/>
      <c r="AK34" s="54" t="s">
        <v>231</v>
      </c>
      <c r="AL34" s="45"/>
      <c r="AM34" s="54"/>
      <c r="AN34" s="479"/>
      <c r="AO34" s="54" t="s">
        <v>231</v>
      </c>
      <c r="AP34" s="45" t="s">
        <v>395</v>
      </c>
      <c r="AQ34" s="54"/>
      <c r="AR34" s="479"/>
      <c r="AS34" s="54" t="s">
        <v>231</v>
      </c>
      <c r="AT34" s="45"/>
      <c r="AU34" s="54"/>
      <c r="AV34" s="479"/>
      <c r="AW34" s="54" t="s">
        <v>231</v>
      </c>
      <c r="AX34" s="45"/>
      <c r="AY34" s="54"/>
      <c r="AZ34" s="479"/>
      <c r="BA34" s="54" t="s">
        <v>231</v>
      </c>
      <c r="BB34" s="45"/>
      <c r="BC34" s="54"/>
      <c r="BD34" s="479"/>
      <c r="BE34" s="54" t="s">
        <v>231</v>
      </c>
      <c r="BF34" s="45"/>
      <c r="BG34" s="54"/>
      <c r="BH34" s="479"/>
      <c r="BI34" s="54" t="s">
        <v>231</v>
      </c>
      <c r="BJ34" s="45"/>
      <c r="BK34" s="54"/>
      <c r="BL34" s="479"/>
      <c r="BM34" s="54" t="s">
        <v>231</v>
      </c>
      <c r="BN34" s="45"/>
      <c r="BO34" s="54"/>
      <c r="BP34" s="479"/>
      <c r="BQ34" s="54" t="s">
        <v>231</v>
      </c>
      <c r="BR34" s="45"/>
      <c r="BS34" s="54"/>
      <c r="BT34" s="479"/>
      <c r="BU34" s="54" t="s">
        <v>231</v>
      </c>
      <c r="BV34" s="45"/>
      <c r="BW34" s="54"/>
      <c r="BX34" s="479"/>
      <c r="BY34" s="54" t="s">
        <v>231</v>
      </c>
      <c r="BZ34" s="45"/>
      <c r="CA34" s="54"/>
      <c r="CB34" s="479"/>
      <c r="CC34" s="54" t="s">
        <v>231</v>
      </c>
      <c r="CD34" s="45"/>
      <c r="CE34" s="54"/>
      <c r="CF34" s="479"/>
      <c r="CG34" s="54" t="s">
        <v>231</v>
      </c>
      <c r="CH34" s="45"/>
      <c r="CI34" s="54"/>
      <c r="CJ34" s="479"/>
      <c r="CK34" s="54" t="s">
        <v>231</v>
      </c>
      <c r="CL34" s="45"/>
      <c r="CM34" s="54"/>
      <c r="CN34" s="479"/>
      <c r="CO34" s="54" t="s">
        <v>231</v>
      </c>
      <c r="CP34" s="128" t="s">
        <v>395</v>
      </c>
      <c r="CQ34" s="54"/>
      <c r="CR34" s="479"/>
      <c r="CS34" s="54" t="s">
        <v>231</v>
      </c>
      <c r="CT34" s="45"/>
      <c r="CU34" s="54"/>
      <c r="CV34" s="479"/>
      <c r="CW34" s="54" t="s">
        <v>231</v>
      </c>
      <c r="CX34" s="45"/>
      <c r="CY34" s="54"/>
      <c r="CZ34" s="479"/>
      <c r="DA34" s="54" t="s">
        <v>231</v>
      </c>
      <c r="DB34" s="45"/>
      <c r="DC34" s="54"/>
      <c r="DD34" s="479"/>
      <c r="DE34" s="54" t="s">
        <v>231</v>
      </c>
      <c r="DF34" s="45"/>
      <c r="DG34" s="54"/>
      <c r="DH34" s="479"/>
      <c r="DI34" s="54" t="s">
        <v>231</v>
      </c>
      <c r="DJ34" s="45"/>
      <c r="DK34" s="54"/>
      <c r="DL34" s="479"/>
      <c r="DM34" s="54" t="s">
        <v>231</v>
      </c>
      <c r="DN34" s="45"/>
      <c r="DO34" s="54"/>
      <c r="DP34" s="479"/>
      <c r="DQ34" s="54" t="s">
        <v>231</v>
      </c>
      <c r="DR34" s="45"/>
      <c r="DS34" s="54"/>
      <c r="DT34" s="479"/>
      <c r="DU34" s="54" t="s">
        <v>231</v>
      </c>
      <c r="DV34" s="45"/>
      <c r="DW34" s="54"/>
      <c r="DX34" s="479"/>
      <c r="DY34" s="54" t="s">
        <v>231</v>
      </c>
      <c r="DZ34" s="45"/>
      <c r="EA34" s="54"/>
      <c r="EB34" s="479"/>
      <c r="EC34" s="54" t="s">
        <v>231</v>
      </c>
      <c r="ED34" s="45"/>
      <c r="EE34" s="54"/>
      <c r="EF34" s="479"/>
      <c r="EG34" s="54" t="s">
        <v>231</v>
      </c>
      <c r="EH34" s="45"/>
      <c r="EI34" s="54"/>
      <c r="EJ34" s="479"/>
      <c r="EK34" s="54" t="s">
        <v>231</v>
      </c>
      <c r="EL34" s="45" t="s">
        <v>395</v>
      </c>
      <c r="EM34" s="54"/>
      <c r="EN34" s="479"/>
      <c r="EO34" s="54" t="s">
        <v>231</v>
      </c>
      <c r="EP34" s="45"/>
      <c r="EQ34" s="54"/>
      <c r="ER34" s="479"/>
      <c r="ES34" s="54" t="s">
        <v>231</v>
      </c>
      <c r="ET34" s="45"/>
      <c r="EU34" s="54"/>
      <c r="EV34" s="479"/>
      <c r="EW34" s="54" t="s">
        <v>231</v>
      </c>
      <c r="EX34" s="45"/>
      <c r="EY34" s="54"/>
      <c r="EZ34" s="479"/>
      <c r="FA34" s="54" t="s">
        <v>231</v>
      </c>
      <c r="FB34" s="45"/>
      <c r="FC34" s="54"/>
      <c r="FD34" s="479"/>
      <c r="FE34" s="54" t="s">
        <v>231</v>
      </c>
      <c r="FF34" s="45"/>
      <c r="FG34" s="54"/>
      <c r="FH34" s="479"/>
      <c r="FI34" s="54" t="s">
        <v>231</v>
      </c>
      <c r="FJ34" s="45"/>
      <c r="FK34" s="54"/>
      <c r="FL34" s="479"/>
      <c r="FM34" s="54" t="s">
        <v>231</v>
      </c>
      <c r="FN34" s="45"/>
      <c r="FO34" s="54"/>
      <c r="FP34" s="479"/>
      <c r="FQ34" s="54" t="s">
        <v>231</v>
      </c>
      <c r="FR34" s="45"/>
      <c r="FS34" s="54"/>
      <c r="FT34" s="479"/>
      <c r="FU34" s="54" t="s">
        <v>231</v>
      </c>
      <c r="FV34" s="45"/>
      <c r="FW34" s="54"/>
      <c r="FX34" s="479"/>
      <c r="FY34" s="54" t="s">
        <v>231</v>
      </c>
      <c r="FZ34" s="45"/>
      <c r="GA34" s="54"/>
      <c r="GB34" s="479"/>
      <c r="GC34" s="54" t="s">
        <v>231</v>
      </c>
      <c r="GD34" s="45"/>
      <c r="GE34" s="54"/>
      <c r="GF34" s="479"/>
      <c r="GG34" s="54" t="s">
        <v>231</v>
      </c>
      <c r="GH34" s="45"/>
      <c r="GI34" s="54"/>
      <c r="GJ34" s="479"/>
      <c r="GK34" s="54" t="s">
        <v>231</v>
      </c>
      <c r="GL34" s="128"/>
      <c r="GM34" s="54"/>
      <c r="GN34" s="479"/>
      <c r="GO34" s="54" t="s">
        <v>231</v>
      </c>
      <c r="GP34" s="45"/>
      <c r="GQ34" s="54"/>
      <c r="GR34" s="479"/>
      <c r="GS34" s="54" t="s">
        <v>231</v>
      </c>
      <c r="GT34" s="45"/>
      <c r="GU34" s="54"/>
      <c r="GV34" s="479"/>
      <c r="GW34" s="54" t="s">
        <v>231</v>
      </c>
      <c r="GX34" s="45"/>
      <c r="GY34" s="54"/>
      <c r="GZ34" s="479"/>
      <c r="HA34" s="54" t="s">
        <v>231</v>
      </c>
      <c r="HB34" s="45"/>
      <c r="HC34" s="54"/>
      <c r="HD34" s="479"/>
      <c r="HE34" s="54" t="s">
        <v>231</v>
      </c>
      <c r="HF34" s="45"/>
      <c r="HG34" s="54"/>
      <c r="HH34" s="479"/>
      <c r="HI34" s="54" t="s">
        <v>231</v>
      </c>
      <c r="HJ34" s="45"/>
      <c r="HK34" s="54"/>
      <c r="HL34" s="479"/>
      <c r="HM34" s="54" t="s">
        <v>231</v>
      </c>
      <c r="HN34" s="45"/>
      <c r="HO34" s="54"/>
      <c r="HP34" s="479"/>
      <c r="HQ34" s="54" t="s">
        <v>231</v>
      </c>
      <c r="HR34" s="45"/>
      <c r="HS34" s="54"/>
      <c r="HT34" s="479"/>
    </row>
    <row r="35" spans="1:228" ht="67.5" x14ac:dyDescent="0.25">
      <c r="A35" s="54" t="s">
        <v>232</v>
      </c>
      <c r="B35" s="45"/>
      <c r="C35" s="54"/>
      <c r="D35" s="479"/>
      <c r="E35" s="54" t="s">
        <v>232</v>
      </c>
      <c r="F35" s="115" t="s">
        <v>395</v>
      </c>
      <c r="G35" s="54"/>
      <c r="H35" s="479"/>
      <c r="I35" s="54" t="s">
        <v>232</v>
      </c>
      <c r="J35" s="207"/>
      <c r="K35" s="54"/>
      <c r="L35" s="479"/>
      <c r="M35" s="54" t="s">
        <v>232</v>
      </c>
      <c r="N35" s="45"/>
      <c r="O35" s="54"/>
      <c r="P35" s="498"/>
      <c r="Q35" s="54" t="s">
        <v>232</v>
      </c>
      <c r="R35" s="135" t="s">
        <v>395</v>
      </c>
      <c r="S35" s="54"/>
      <c r="T35" s="479"/>
      <c r="U35" s="54" t="s">
        <v>232</v>
      </c>
      <c r="V35" s="45"/>
      <c r="W35" s="54"/>
      <c r="X35" s="479"/>
      <c r="Y35" s="54" t="s">
        <v>232</v>
      </c>
      <c r="Z35" s="45"/>
      <c r="AA35" s="54"/>
      <c r="AB35" s="479"/>
      <c r="AC35" s="54" t="s">
        <v>232</v>
      </c>
      <c r="AD35" s="45"/>
      <c r="AE35" s="54"/>
      <c r="AF35" s="479"/>
      <c r="AG35" s="54" t="s">
        <v>232</v>
      </c>
      <c r="AH35" s="45"/>
      <c r="AI35" s="54"/>
      <c r="AJ35" s="479"/>
      <c r="AK35" s="54" t="s">
        <v>232</v>
      </c>
      <c r="AL35" s="45"/>
      <c r="AM35" s="54"/>
      <c r="AN35" s="479"/>
      <c r="AO35" s="54" t="s">
        <v>232</v>
      </c>
      <c r="AP35" s="45" t="s">
        <v>395</v>
      </c>
      <c r="AQ35" s="54"/>
      <c r="AR35" s="479"/>
      <c r="AS35" s="54" t="s">
        <v>232</v>
      </c>
      <c r="AT35" s="45"/>
      <c r="AU35" s="54"/>
      <c r="AV35" s="479"/>
      <c r="AW35" s="54" t="s">
        <v>232</v>
      </c>
      <c r="AX35" s="45"/>
      <c r="AY35" s="54"/>
      <c r="AZ35" s="479"/>
      <c r="BA35" s="54" t="s">
        <v>232</v>
      </c>
      <c r="BB35" s="45"/>
      <c r="BC35" s="54"/>
      <c r="BD35" s="479"/>
      <c r="BE35" s="54" t="s">
        <v>232</v>
      </c>
      <c r="BF35" s="45"/>
      <c r="BG35" s="54"/>
      <c r="BH35" s="479"/>
      <c r="BI35" s="54" t="s">
        <v>232</v>
      </c>
      <c r="BJ35" s="45"/>
      <c r="BK35" s="54"/>
      <c r="BL35" s="479"/>
      <c r="BM35" s="54" t="s">
        <v>232</v>
      </c>
      <c r="BN35" s="45"/>
      <c r="BO35" s="54"/>
      <c r="BP35" s="479"/>
      <c r="BQ35" s="54" t="s">
        <v>232</v>
      </c>
      <c r="BR35" s="45"/>
      <c r="BS35" s="54"/>
      <c r="BT35" s="479"/>
      <c r="BU35" s="54" t="s">
        <v>232</v>
      </c>
      <c r="BV35" s="45"/>
      <c r="BW35" s="54"/>
      <c r="BX35" s="479"/>
      <c r="BY35" s="54" t="s">
        <v>232</v>
      </c>
      <c r="BZ35" s="45"/>
      <c r="CA35" s="54"/>
      <c r="CB35" s="479"/>
      <c r="CC35" s="54" t="s">
        <v>232</v>
      </c>
      <c r="CD35" s="45"/>
      <c r="CE35" s="54"/>
      <c r="CF35" s="479"/>
      <c r="CG35" s="54" t="s">
        <v>232</v>
      </c>
      <c r="CH35" s="45"/>
      <c r="CI35" s="54"/>
      <c r="CJ35" s="479"/>
      <c r="CK35" s="54" t="s">
        <v>232</v>
      </c>
      <c r="CL35" s="45"/>
      <c r="CM35" s="54"/>
      <c r="CN35" s="479"/>
      <c r="CO35" s="54" t="s">
        <v>232</v>
      </c>
      <c r="CP35" s="128" t="s">
        <v>395</v>
      </c>
      <c r="CQ35" s="54"/>
      <c r="CR35" s="479"/>
      <c r="CS35" s="54" t="s">
        <v>232</v>
      </c>
      <c r="CT35" s="45"/>
      <c r="CU35" s="54"/>
      <c r="CV35" s="479"/>
      <c r="CW35" s="54" t="s">
        <v>232</v>
      </c>
      <c r="CX35" s="45"/>
      <c r="CY35" s="54"/>
      <c r="CZ35" s="479"/>
      <c r="DA35" s="54" t="s">
        <v>232</v>
      </c>
      <c r="DB35" s="45"/>
      <c r="DC35" s="54"/>
      <c r="DD35" s="479"/>
      <c r="DE35" s="54" t="s">
        <v>232</v>
      </c>
      <c r="DF35" s="45"/>
      <c r="DG35" s="54"/>
      <c r="DH35" s="479"/>
      <c r="DI35" s="54" t="s">
        <v>232</v>
      </c>
      <c r="DJ35" s="45"/>
      <c r="DK35" s="54"/>
      <c r="DL35" s="479"/>
      <c r="DM35" s="54" t="s">
        <v>232</v>
      </c>
      <c r="DN35" s="45"/>
      <c r="DO35" s="54"/>
      <c r="DP35" s="479"/>
      <c r="DQ35" s="54" t="s">
        <v>232</v>
      </c>
      <c r="DR35" s="45"/>
      <c r="DS35" s="54"/>
      <c r="DT35" s="479"/>
      <c r="DU35" s="54" t="s">
        <v>232</v>
      </c>
      <c r="DV35" s="45"/>
      <c r="DW35" s="54"/>
      <c r="DX35" s="479"/>
      <c r="DY35" s="54" t="s">
        <v>232</v>
      </c>
      <c r="DZ35" s="45"/>
      <c r="EA35" s="54"/>
      <c r="EB35" s="479"/>
      <c r="EC35" s="54" t="s">
        <v>232</v>
      </c>
      <c r="ED35" s="45"/>
      <c r="EE35" s="54"/>
      <c r="EF35" s="479"/>
      <c r="EG35" s="54" t="s">
        <v>232</v>
      </c>
      <c r="EH35" s="45"/>
      <c r="EI35" s="54"/>
      <c r="EJ35" s="479"/>
      <c r="EK35" s="54" t="s">
        <v>232</v>
      </c>
      <c r="EL35" s="45" t="s">
        <v>395</v>
      </c>
      <c r="EM35" s="54"/>
      <c r="EN35" s="479"/>
      <c r="EO35" s="54" t="s">
        <v>232</v>
      </c>
      <c r="EP35" s="45"/>
      <c r="EQ35" s="54"/>
      <c r="ER35" s="479"/>
      <c r="ES35" s="54" t="s">
        <v>232</v>
      </c>
      <c r="ET35" s="45"/>
      <c r="EU35" s="54"/>
      <c r="EV35" s="479"/>
      <c r="EW35" s="54" t="s">
        <v>232</v>
      </c>
      <c r="EX35" s="45"/>
      <c r="EY35" s="54"/>
      <c r="EZ35" s="479"/>
      <c r="FA35" s="54" t="s">
        <v>232</v>
      </c>
      <c r="FB35" s="45"/>
      <c r="FC35" s="54"/>
      <c r="FD35" s="479"/>
      <c r="FE35" s="54" t="s">
        <v>232</v>
      </c>
      <c r="FF35" s="45"/>
      <c r="FG35" s="54"/>
      <c r="FH35" s="479"/>
      <c r="FI35" s="54" t="s">
        <v>232</v>
      </c>
      <c r="FJ35" s="45"/>
      <c r="FK35" s="54"/>
      <c r="FL35" s="479"/>
      <c r="FM35" s="54" t="s">
        <v>232</v>
      </c>
      <c r="FN35" s="45"/>
      <c r="FO35" s="54"/>
      <c r="FP35" s="479"/>
      <c r="FQ35" s="54" t="s">
        <v>232</v>
      </c>
      <c r="FR35" s="45"/>
      <c r="FS35" s="54"/>
      <c r="FT35" s="479"/>
      <c r="FU35" s="54" t="s">
        <v>232</v>
      </c>
      <c r="FV35" s="45"/>
      <c r="FW35" s="54"/>
      <c r="FX35" s="479"/>
      <c r="FY35" s="54" t="s">
        <v>232</v>
      </c>
      <c r="FZ35" s="45"/>
      <c r="GA35" s="54"/>
      <c r="GB35" s="479"/>
      <c r="GC35" s="54" t="s">
        <v>232</v>
      </c>
      <c r="GD35" s="45"/>
      <c r="GE35" s="54"/>
      <c r="GF35" s="479"/>
      <c r="GG35" s="54" t="s">
        <v>232</v>
      </c>
      <c r="GH35" s="45"/>
      <c r="GI35" s="54"/>
      <c r="GJ35" s="479"/>
      <c r="GK35" s="54" t="s">
        <v>232</v>
      </c>
      <c r="GL35" s="128"/>
      <c r="GM35" s="54"/>
      <c r="GN35" s="479"/>
      <c r="GO35" s="54" t="s">
        <v>232</v>
      </c>
      <c r="GP35" s="45"/>
      <c r="GQ35" s="54"/>
      <c r="GR35" s="479"/>
      <c r="GS35" s="54" t="s">
        <v>232</v>
      </c>
      <c r="GT35" s="45"/>
      <c r="GU35" s="54"/>
      <c r="GV35" s="479"/>
      <c r="GW35" s="54" t="s">
        <v>232</v>
      </c>
      <c r="GX35" s="45"/>
      <c r="GY35" s="54"/>
      <c r="GZ35" s="479"/>
      <c r="HA35" s="54" t="s">
        <v>232</v>
      </c>
      <c r="HB35" s="45"/>
      <c r="HC35" s="54"/>
      <c r="HD35" s="479"/>
      <c r="HE35" s="54" t="s">
        <v>232</v>
      </c>
      <c r="HF35" s="45"/>
      <c r="HG35" s="54"/>
      <c r="HH35" s="479"/>
      <c r="HI35" s="54" t="s">
        <v>232</v>
      </c>
      <c r="HJ35" s="45"/>
      <c r="HK35" s="54"/>
      <c r="HL35" s="479"/>
      <c r="HM35" s="54" t="s">
        <v>232</v>
      </c>
      <c r="HN35" s="45"/>
      <c r="HO35" s="54"/>
      <c r="HP35" s="479"/>
      <c r="HQ35" s="54" t="s">
        <v>232</v>
      </c>
      <c r="HR35" s="45"/>
      <c r="HS35" s="54"/>
      <c r="HT35" s="479"/>
    </row>
    <row r="36" spans="1:228" ht="56.25" x14ac:dyDescent="0.25">
      <c r="A36" s="54" t="s">
        <v>233</v>
      </c>
      <c r="B36" s="45"/>
      <c r="C36" s="54"/>
      <c r="D36" s="479"/>
      <c r="E36" s="54" t="s">
        <v>233</v>
      </c>
      <c r="F36" s="115" t="s">
        <v>395</v>
      </c>
      <c r="G36" s="54"/>
      <c r="H36" s="479"/>
      <c r="I36" s="54" t="s">
        <v>233</v>
      </c>
      <c r="J36" s="207"/>
      <c r="K36" s="54"/>
      <c r="L36" s="479"/>
      <c r="M36" s="54" t="s">
        <v>233</v>
      </c>
      <c r="N36" s="45"/>
      <c r="O36" s="54"/>
      <c r="P36" s="498"/>
      <c r="Q36" s="54" t="s">
        <v>233</v>
      </c>
      <c r="R36" s="135" t="s">
        <v>395</v>
      </c>
      <c r="S36" s="54"/>
      <c r="T36" s="479"/>
      <c r="U36" s="54" t="s">
        <v>233</v>
      </c>
      <c r="V36" s="45"/>
      <c r="W36" s="54"/>
      <c r="X36" s="479"/>
      <c r="Y36" s="54" t="s">
        <v>233</v>
      </c>
      <c r="Z36" s="45"/>
      <c r="AA36" s="54"/>
      <c r="AB36" s="479"/>
      <c r="AC36" s="54" t="s">
        <v>233</v>
      </c>
      <c r="AD36" s="45"/>
      <c r="AE36" s="54"/>
      <c r="AF36" s="479"/>
      <c r="AG36" s="54" t="s">
        <v>233</v>
      </c>
      <c r="AH36" s="45"/>
      <c r="AI36" s="54"/>
      <c r="AJ36" s="479"/>
      <c r="AK36" s="54" t="s">
        <v>233</v>
      </c>
      <c r="AL36" s="45"/>
      <c r="AM36" s="54"/>
      <c r="AN36" s="479"/>
      <c r="AO36" s="54" t="s">
        <v>233</v>
      </c>
      <c r="AP36" s="45" t="s">
        <v>395</v>
      </c>
      <c r="AQ36" s="54"/>
      <c r="AR36" s="479"/>
      <c r="AS36" s="54" t="s">
        <v>233</v>
      </c>
      <c r="AT36" s="45"/>
      <c r="AU36" s="54"/>
      <c r="AV36" s="479"/>
      <c r="AW36" s="54" t="s">
        <v>233</v>
      </c>
      <c r="AX36" s="45"/>
      <c r="AY36" s="54"/>
      <c r="AZ36" s="479"/>
      <c r="BA36" s="54" t="s">
        <v>233</v>
      </c>
      <c r="BB36" s="45"/>
      <c r="BC36" s="54"/>
      <c r="BD36" s="479"/>
      <c r="BE36" s="54" t="s">
        <v>233</v>
      </c>
      <c r="BF36" s="45"/>
      <c r="BG36" s="54"/>
      <c r="BH36" s="479"/>
      <c r="BI36" s="54" t="s">
        <v>233</v>
      </c>
      <c r="BJ36" s="45"/>
      <c r="BK36" s="54"/>
      <c r="BL36" s="479"/>
      <c r="BM36" s="54" t="s">
        <v>233</v>
      </c>
      <c r="BN36" s="45"/>
      <c r="BO36" s="54"/>
      <c r="BP36" s="479"/>
      <c r="BQ36" s="54" t="s">
        <v>233</v>
      </c>
      <c r="BR36" s="45"/>
      <c r="BS36" s="54"/>
      <c r="BT36" s="479"/>
      <c r="BU36" s="54" t="s">
        <v>233</v>
      </c>
      <c r="BV36" s="45"/>
      <c r="BW36" s="54"/>
      <c r="BX36" s="479"/>
      <c r="BY36" s="54" t="s">
        <v>233</v>
      </c>
      <c r="BZ36" s="45"/>
      <c r="CA36" s="54"/>
      <c r="CB36" s="479"/>
      <c r="CC36" s="54" t="s">
        <v>233</v>
      </c>
      <c r="CD36" s="45"/>
      <c r="CE36" s="54"/>
      <c r="CF36" s="479"/>
      <c r="CG36" s="54" t="s">
        <v>233</v>
      </c>
      <c r="CH36" s="45"/>
      <c r="CI36" s="54"/>
      <c r="CJ36" s="479"/>
      <c r="CK36" s="54" t="s">
        <v>233</v>
      </c>
      <c r="CL36" s="45"/>
      <c r="CM36" s="54"/>
      <c r="CN36" s="479"/>
      <c r="CO36" s="54" t="s">
        <v>233</v>
      </c>
      <c r="CP36" s="128" t="s">
        <v>395</v>
      </c>
      <c r="CQ36" s="54"/>
      <c r="CR36" s="479"/>
      <c r="CS36" s="54" t="s">
        <v>233</v>
      </c>
      <c r="CT36" s="45"/>
      <c r="CU36" s="54"/>
      <c r="CV36" s="479"/>
      <c r="CW36" s="54" t="s">
        <v>233</v>
      </c>
      <c r="CX36" s="45"/>
      <c r="CY36" s="54"/>
      <c r="CZ36" s="479"/>
      <c r="DA36" s="54" t="s">
        <v>233</v>
      </c>
      <c r="DB36" s="45"/>
      <c r="DC36" s="54"/>
      <c r="DD36" s="479"/>
      <c r="DE36" s="54" t="s">
        <v>233</v>
      </c>
      <c r="DF36" s="45"/>
      <c r="DG36" s="54"/>
      <c r="DH36" s="479"/>
      <c r="DI36" s="54" t="s">
        <v>233</v>
      </c>
      <c r="DJ36" s="45"/>
      <c r="DK36" s="54"/>
      <c r="DL36" s="479"/>
      <c r="DM36" s="54" t="s">
        <v>233</v>
      </c>
      <c r="DN36" s="45"/>
      <c r="DO36" s="54"/>
      <c r="DP36" s="479"/>
      <c r="DQ36" s="54" t="s">
        <v>233</v>
      </c>
      <c r="DR36" s="45"/>
      <c r="DS36" s="54"/>
      <c r="DT36" s="479"/>
      <c r="DU36" s="54" t="s">
        <v>233</v>
      </c>
      <c r="DV36" s="45"/>
      <c r="DW36" s="54"/>
      <c r="DX36" s="479"/>
      <c r="DY36" s="54" t="s">
        <v>233</v>
      </c>
      <c r="DZ36" s="45"/>
      <c r="EA36" s="54"/>
      <c r="EB36" s="479"/>
      <c r="EC36" s="54" t="s">
        <v>233</v>
      </c>
      <c r="ED36" s="45"/>
      <c r="EE36" s="54"/>
      <c r="EF36" s="479"/>
      <c r="EG36" s="54" t="s">
        <v>233</v>
      </c>
      <c r="EH36" s="45"/>
      <c r="EI36" s="54"/>
      <c r="EJ36" s="479"/>
      <c r="EK36" s="54" t="s">
        <v>233</v>
      </c>
      <c r="EL36" s="45" t="s">
        <v>395</v>
      </c>
      <c r="EM36" s="54"/>
      <c r="EN36" s="479"/>
      <c r="EO36" s="54" t="s">
        <v>233</v>
      </c>
      <c r="EP36" s="45"/>
      <c r="EQ36" s="54"/>
      <c r="ER36" s="479"/>
      <c r="ES36" s="54" t="s">
        <v>233</v>
      </c>
      <c r="ET36" s="45"/>
      <c r="EU36" s="54"/>
      <c r="EV36" s="479"/>
      <c r="EW36" s="54" t="s">
        <v>233</v>
      </c>
      <c r="EX36" s="45"/>
      <c r="EY36" s="54"/>
      <c r="EZ36" s="479"/>
      <c r="FA36" s="54" t="s">
        <v>233</v>
      </c>
      <c r="FB36" s="45"/>
      <c r="FC36" s="54"/>
      <c r="FD36" s="479"/>
      <c r="FE36" s="54" t="s">
        <v>233</v>
      </c>
      <c r="FF36" s="45"/>
      <c r="FG36" s="54"/>
      <c r="FH36" s="479"/>
      <c r="FI36" s="54" t="s">
        <v>233</v>
      </c>
      <c r="FJ36" s="45"/>
      <c r="FK36" s="54"/>
      <c r="FL36" s="479"/>
      <c r="FM36" s="54" t="s">
        <v>233</v>
      </c>
      <c r="FN36" s="45"/>
      <c r="FO36" s="54"/>
      <c r="FP36" s="479"/>
      <c r="FQ36" s="54" t="s">
        <v>233</v>
      </c>
      <c r="FR36" s="45"/>
      <c r="FS36" s="54"/>
      <c r="FT36" s="479"/>
      <c r="FU36" s="54" t="s">
        <v>233</v>
      </c>
      <c r="FV36" s="45"/>
      <c r="FW36" s="54"/>
      <c r="FX36" s="479"/>
      <c r="FY36" s="54" t="s">
        <v>233</v>
      </c>
      <c r="FZ36" s="45"/>
      <c r="GA36" s="54"/>
      <c r="GB36" s="479"/>
      <c r="GC36" s="54" t="s">
        <v>233</v>
      </c>
      <c r="GD36" s="45"/>
      <c r="GE36" s="54"/>
      <c r="GF36" s="479"/>
      <c r="GG36" s="54" t="s">
        <v>233</v>
      </c>
      <c r="GH36" s="45"/>
      <c r="GI36" s="54"/>
      <c r="GJ36" s="479"/>
      <c r="GK36" s="54" t="s">
        <v>233</v>
      </c>
      <c r="GL36" s="128"/>
      <c r="GM36" s="54"/>
      <c r="GN36" s="479"/>
      <c r="GO36" s="54" t="s">
        <v>233</v>
      </c>
      <c r="GP36" s="45"/>
      <c r="GQ36" s="54"/>
      <c r="GR36" s="479"/>
      <c r="GS36" s="54" t="s">
        <v>233</v>
      </c>
      <c r="GT36" s="45"/>
      <c r="GU36" s="54"/>
      <c r="GV36" s="479"/>
      <c r="GW36" s="54" t="s">
        <v>233</v>
      </c>
      <c r="GX36" s="45"/>
      <c r="GY36" s="54"/>
      <c r="GZ36" s="479"/>
      <c r="HA36" s="54" t="s">
        <v>233</v>
      </c>
      <c r="HB36" s="45"/>
      <c r="HC36" s="54"/>
      <c r="HD36" s="479"/>
      <c r="HE36" s="54" t="s">
        <v>233</v>
      </c>
      <c r="HF36" s="45"/>
      <c r="HG36" s="54"/>
      <c r="HH36" s="479"/>
      <c r="HI36" s="54" t="s">
        <v>233</v>
      </c>
      <c r="HJ36" s="45"/>
      <c r="HK36" s="54"/>
      <c r="HL36" s="479"/>
      <c r="HM36" s="54" t="s">
        <v>233</v>
      </c>
      <c r="HN36" s="45"/>
      <c r="HO36" s="54"/>
      <c r="HP36" s="479"/>
      <c r="HQ36" s="54" t="s">
        <v>233</v>
      </c>
      <c r="HR36" s="45"/>
      <c r="HS36" s="54"/>
      <c r="HT36" s="479"/>
    </row>
    <row r="37" spans="1:228" ht="56.25" x14ac:dyDescent="0.25">
      <c r="A37" s="54" t="s">
        <v>234</v>
      </c>
      <c r="B37" s="45"/>
      <c r="C37" s="54"/>
      <c r="D37" s="479"/>
      <c r="E37" s="54" t="s">
        <v>234</v>
      </c>
      <c r="F37" s="115"/>
      <c r="G37" s="54"/>
      <c r="H37" s="479"/>
      <c r="I37" s="54" t="s">
        <v>234</v>
      </c>
      <c r="J37" s="207"/>
      <c r="K37" s="54"/>
      <c r="L37" s="479"/>
      <c r="M37" s="54" t="s">
        <v>234</v>
      </c>
      <c r="N37" s="45"/>
      <c r="O37" s="54"/>
      <c r="P37" s="499"/>
      <c r="Q37" s="54" t="s">
        <v>234</v>
      </c>
      <c r="R37" s="135"/>
      <c r="S37" s="54"/>
      <c r="T37" s="479"/>
      <c r="U37" s="54" t="s">
        <v>234</v>
      </c>
      <c r="V37" s="45"/>
      <c r="W37" s="54"/>
      <c r="X37" s="479"/>
      <c r="Y37" s="54" t="s">
        <v>234</v>
      </c>
      <c r="Z37" s="45"/>
      <c r="AA37" s="54"/>
      <c r="AB37" s="479"/>
      <c r="AC37" s="54" t="s">
        <v>234</v>
      </c>
      <c r="AD37" s="45"/>
      <c r="AE37" s="54"/>
      <c r="AF37" s="479"/>
      <c r="AG37" s="54" t="s">
        <v>234</v>
      </c>
      <c r="AH37" s="45"/>
      <c r="AI37" s="54"/>
      <c r="AJ37" s="479"/>
      <c r="AK37" s="54" t="s">
        <v>234</v>
      </c>
      <c r="AL37" s="45"/>
      <c r="AM37" s="54"/>
      <c r="AN37" s="479"/>
      <c r="AO37" s="54" t="s">
        <v>234</v>
      </c>
      <c r="AP37" s="45"/>
      <c r="AQ37" s="54"/>
      <c r="AR37" s="479"/>
      <c r="AS37" s="54" t="s">
        <v>234</v>
      </c>
      <c r="AT37" s="45"/>
      <c r="AU37" s="54"/>
      <c r="AV37" s="479"/>
      <c r="AW37" s="54" t="s">
        <v>234</v>
      </c>
      <c r="AX37" s="45"/>
      <c r="AY37" s="54"/>
      <c r="AZ37" s="479"/>
      <c r="BA37" s="54" t="s">
        <v>234</v>
      </c>
      <c r="BB37" s="45"/>
      <c r="BC37" s="54"/>
      <c r="BD37" s="479"/>
      <c r="BE37" s="54" t="s">
        <v>234</v>
      </c>
      <c r="BF37" s="45"/>
      <c r="BG37" s="54"/>
      <c r="BH37" s="479"/>
      <c r="BI37" s="54" t="s">
        <v>234</v>
      </c>
      <c r="BJ37" s="45"/>
      <c r="BK37" s="54"/>
      <c r="BL37" s="479"/>
      <c r="BM37" s="54" t="s">
        <v>234</v>
      </c>
      <c r="BN37" s="45"/>
      <c r="BO37" s="54"/>
      <c r="BP37" s="479"/>
      <c r="BQ37" s="54" t="s">
        <v>234</v>
      </c>
      <c r="BR37" s="45"/>
      <c r="BS37" s="54"/>
      <c r="BT37" s="479"/>
      <c r="BU37" s="54" t="s">
        <v>234</v>
      </c>
      <c r="BV37" s="45"/>
      <c r="BW37" s="54"/>
      <c r="BX37" s="479"/>
      <c r="BY37" s="54" t="s">
        <v>234</v>
      </c>
      <c r="BZ37" s="45"/>
      <c r="CA37" s="54"/>
      <c r="CB37" s="479"/>
      <c r="CC37" s="54" t="s">
        <v>234</v>
      </c>
      <c r="CD37" s="45"/>
      <c r="CE37" s="54"/>
      <c r="CF37" s="479"/>
      <c r="CG37" s="54" t="s">
        <v>234</v>
      </c>
      <c r="CH37" s="45"/>
      <c r="CI37" s="54"/>
      <c r="CJ37" s="479"/>
      <c r="CK37" s="54" t="s">
        <v>234</v>
      </c>
      <c r="CL37" s="45"/>
      <c r="CM37" s="54"/>
      <c r="CN37" s="479"/>
      <c r="CO37" s="54" t="s">
        <v>234</v>
      </c>
      <c r="CP37" s="128" t="s">
        <v>395</v>
      </c>
      <c r="CQ37" s="54"/>
      <c r="CR37" s="479"/>
      <c r="CS37" s="54" t="s">
        <v>234</v>
      </c>
      <c r="CT37" s="45"/>
      <c r="CU37" s="54"/>
      <c r="CV37" s="479"/>
      <c r="CW37" s="54" t="s">
        <v>234</v>
      </c>
      <c r="CX37" s="45"/>
      <c r="CY37" s="54"/>
      <c r="CZ37" s="479"/>
      <c r="DA37" s="54" t="s">
        <v>234</v>
      </c>
      <c r="DB37" s="45"/>
      <c r="DC37" s="54"/>
      <c r="DD37" s="479"/>
      <c r="DE37" s="54" t="s">
        <v>234</v>
      </c>
      <c r="DF37" s="45"/>
      <c r="DG37" s="54"/>
      <c r="DH37" s="479"/>
      <c r="DI37" s="54" t="s">
        <v>234</v>
      </c>
      <c r="DJ37" s="45"/>
      <c r="DK37" s="54"/>
      <c r="DL37" s="479"/>
      <c r="DM37" s="54" t="s">
        <v>234</v>
      </c>
      <c r="DN37" s="45"/>
      <c r="DO37" s="54"/>
      <c r="DP37" s="479"/>
      <c r="DQ37" s="54" t="s">
        <v>234</v>
      </c>
      <c r="DR37" s="45"/>
      <c r="DS37" s="54"/>
      <c r="DT37" s="479"/>
      <c r="DU37" s="54" t="s">
        <v>234</v>
      </c>
      <c r="DV37" s="45"/>
      <c r="DW37" s="54"/>
      <c r="DX37" s="479"/>
      <c r="DY37" s="54" t="s">
        <v>234</v>
      </c>
      <c r="DZ37" s="45"/>
      <c r="EA37" s="54"/>
      <c r="EB37" s="479"/>
      <c r="EC37" s="54" t="s">
        <v>234</v>
      </c>
      <c r="ED37" s="45"/>
      <c r="EE37" s="54"/>
      <c r="EF37" s="479"/>
      <c r="EG37" s="54" t="s">
        <v>234</v>
      </c>
      <c r="EH37" s="45"/>
      <c r="EI37" s="54"/>
      <c r="EJ37" s="479"/>
      <c r="EK37" s="54" t="s">
        <v>234</v>
      </c>
      <c r="EL37" s="45" t="s">
        <v>395</v>
      </c>
      <c r="EM37" s="54"/>
      <c r="EN37" s="479"/>
      <c r="EO37" s="54" t="s">
        <v>234</v>
      </c>
      <c r="EP37" s="45"/>
      <c r="EQ37" s="54"/>
      <c r="ER37" s="479"/>
      <c r="ES37" s="54" t="s">
        <v>234</v>
      </c>
      <c r="ET37" s="45"/>
      <c r="EU37" s="54"/>
      <c r="EV37" s="479"/>
      <c r="EW37" s="54" t="s">
        <v>234</v>
      </c>
      <c r="EX37" s="45"/>
      <c r="EY37" s="54"/>
      <c r="EZ37" s="479"/>
      <c r="FA37" s="54" t="s">
        <v>234</v>
      </c>
      <c r="FB37" s="45"/>
      <c r="FC37" s="54"/>
      <c r="FD37" s="479"/>
      <c r="FE37" s="54" t="s">
        <v>234</v>
      </c>
      <c r="FF37" s="45"/>
      <c r="FG37" s="54"/>
      <c r="FH37" s="479"/>
      <c r="FI37" s="54" t="s">
        <v>234</v>
      </c>
      <c r="FJ37" s="45"/>
      <c r="FK37" s="54"/>
      <c r="FL37" s="479"/>
      <c r="FM37" s="54" t="s">
        <v>234</v>
      </c>
      <c r="FN37" s="45"/>
      <c r="FO37" s="54"/>
      <c r="FP37" s="479"/>
      <c r="FQ37" s="54" t="s">
        <v>234</v>
      </c>
      <c r="FR37" s="45"/>
      <c r="FS37" s="54"/>
      <c r="FT37" s="479"/>
      <c r="FU37" s="54" t="s">
        <v>234</v>
      </c>
      <c r="FV37" s="45"/>
      <c r="FW37" s="54"/>
      <c r="FX37" s="479"/>
      <c r="FY37" s="54" t="s">
        <v>234</v>
      </c>
      <c r="FZ37" s="45"/>
      <c r="GA37" s="54"/>
      <c r="GB37" s="479"/>
      <c r="GC37" s="54" t="s">
        <v>234</v>
      </c>
      <c r="GD37" s="45"/>
      <c r="GE37" s="54"/>
      <c r="GF37" s="479"/>
      <c r="GG37" s="54" t="s">
        <v>234</v>
      </c>
      <c r="GH37" s="45"/>
      <c r="GI37" s="54"/>
      <c r="GJ37" s="479"/>
      <c r="GK37" s="54" t="s">
        <v>234</v>
      </c>
      <c r="GL37" s="128"/>
      <c r="GM37" s="54"/>
      <c r="GN37" s="479"/>
      <c r="GO37" s="54" t="s">
        <v>234</v>
      </c>
      <c r="GP37" s="45"/>
      <c r="GQ37" s="54"/>
      <c r="GR37" s="479"/>
      <c r="GS37" s="54" t="s">
        <v>234</v>
      </c>
      <c r="GT37" s="45"/>
      <c r="GU37" s="54"/>
      <c r="GV37" s="479"/>
      <c r="GW37" s="54" t="s">
        <v>234</v>
      </c>
      <c r="GX37" s="45"/>
      <c r="GY37" s="54"/>
      <c r="GZ37" s="479"/>
      <c r="HA37" s="54" t="s">
        <v>234</v>
      </c>
      <c r="HB37" s="45"/>
      <c r="HC37" s="54"/>
      <c r="HD37" s="479"/>
      <c r="HE37" s="54" t="s">
        <v>234</v>
      </c>
      <c r="HF37" s="45"/>
      <c r="HG37" s="54"/>
      <c r="HH37" s="479"/>
      <c r="HI37" s="54" t="s">
        <v>234</v>
      </c>
      <c r="HJ37" s="45"/>
      <c r="HK37" s="54"/>
      <c r="HL37" s="479"/>
      <c r="HM37" s="54" t="s">
        <v>234</v>
      </c>
      <c r="HN37" s="45"/>
      <c r="HO37" s="54"/>
      <c r="HP37" s="479"/>
      <c r="HQ37" s="54" t="s">
        <v>234</v>
      </c>
      <c r="HR37" s="45"/>
      <c r="HS37" s="54"/>
      <c r="HT37" s="479"/>
    </row>
    <row r="38" spans="1:228" ht="61.5" customHeight="1" x14ac:dyDescent="0.25">
      <c r="A38" s="84" t="s">
        <v>392</v>
      </c>
      <c r="B38" s="496">
        <f>IF('Mapa de Riesgos y Oportunidades'!$C$8="Oportunidad","NO APLICA",'Mapa de Riesgos y Oportunidades'!M12)</f>
        <v>0</v>
      </c>
      <c r="C38" s="496"/>
      <c r="D38" s="496"/>
      <c r="E38" s="86" t="s">
        <v>392</v>
      </c>
      <c r="F38" s="485">
        <f>IF('Mapa de Riesgos y Oportunidades'!$C$8="Oportunidad","NO APLICA",'Mapa de Riesgos y Oportunidades'!M17)</f>
        <v>0</v>
      </c>
      <c r="G38" s="485"/>
      <c r="H38" s="485"/>
      <c r="I38" s="84" t="s">
        <v>392</v>
      </c>
      <c r="J38" s="496">
        <f>IF('Mapa de Riesgos y Oportunidades'!$C$8="Oportunidad","NO APLICA",'Mapa de Riesgos y Oportunidades'!M22)</f>
        <v>0</v>
      </c>
      <c r="K38" s="496"/>
      <c r="L38" s="496"/>
      <c r="M38" s="86" t="s">
        <v>392</v>
      </c>
      <c r="N38" s="485">
        <f>IF('Mapa de Riesgos y Oportunidades'!$C$13="Oportunidad","NO APLICA",'Mapa de Riesgos y Oportunidades'!M27)</f>
        <v>0</v>
      </c>
      <c r="O38" s="485"/>
      <c r="P38" s="485"/>
      <c r="Q38" s="84" t="s">
        <v>392</v>
      </c>
      <c r="R38" s="496">
        <f>IF('Mapa de Riesgos y Oportunidades'!$C$8="Oportunidad","NO APLICA",'Mapa de Riesgos y Oportunidades'!M32)</f>
        <v>0</v>
      </c>
      <c r="S38" s="496"/>
      <c r="T38" s="496"/>
      <c r="U38" s="86" t="s">
        <v>392</v>
      </c>
      <c r="V38" s="485">
        <f>IF('Mapa de Riesgos y Oportunidades'!$C$13="Oportunidad","NO APLICA",'Mapa de Riesgos y Oportunidades'!M37)</f>
        <v>0</v>
      </c>
      <c r="W38" s="485"/>
      <c r="X38" s="485"/>
      <c r="Y38" s="84" t="s">
        <v>392</v>
      </c>
      <c r="Z38" s="496" t="str">
        <f>IF('Mapa de Riesgos y Oportunidades'!$C$18="Oportunidad","NO APLICA",'Mapa de Riesgos y Oportunidades'!M42)</f>
        <v>Solicitar contratación de personal para atención de algunas áreas operativas de la División de Bibliotecas.</v>
      </c>
      <c r="AA38" s="496"/>
      <c r="AB38" s="496"/>
      <c r="AC38" s="86" t="s">
        <v>392</v>
      </c>
      <c r="AD38" s="485">
        <f>IF('Mapa de Riesgos y Oportunidades'!$C$23="Oportunidad","NO APLICA",'Mapa de Riesgos y Oportunidades'!M50)</f>
        <v>0</v>
      </c>
      <c r="AE38" s="485"/>
      <c r="AF38" s="485"/>
      <c r="AG38" s="124" t="s">
        <v>392</v>
      </c>
      <c r="AH38" s="486" t="e">
        <f>IF('Mapa de Riesgos y Oportunidades'!$C$33="Oportunidad","NO APLICA",'Mapa de Riesgos y Oportunidades'!#REF!)</f>
        <v>#REF!</v>
      </c>
      <c r="AI38" s="486"/>
      <c r="AJ38" s="486"/>
      <c r="AK38" s="86" t="s">
        <v>392</v>
      </c>
      <c r="AL38" s="485" t="e">
        <f>IF('Mapa de Riesgos y Oportunidades'!$C$33="Oportunidad","NO APLICA",'Mapa de Riesgos y Oportunidades'!#REF!)</f>
        <v>#REF!</v>
      </c>
      <c r="AM38" s="485"/>
      <c r="AN38" s="485"/>
      <c r="AO38" s="124" t="s">
        <v>392</v>
      </c>
      <c r="AP38" s="486" t="e">
        <f>IF('Mapa de Riesgos y Oportunidades'!$C$33="Oportunidad","NO APLICA",'Mapa de Riesgos y Oportunidades'!#REF!)</f>
        <v>#REF!</v>
      </c>
      <c r="AQ38" s="486"/>
      <c r="AR38" s="486"/>
      <c r="AS38" s="86" t="s">
        <v>392</v>
      </c>
      <c r="AT38" s="485">
        <f>IF('Mapa de Riesgos y Oportunidades'!$C$33="Oportunidad","NO APLICA",'Mapa de Riesgos y Oportunidades'!M70)</f>
        <v>0</v>
      </c>
      <c r="AU38" s="485"/>
      <c r="AV38" s="485"/>
      <c r="AW38" s="124" t="s">
        <v>392</v>
      </c>
      <c r="AX38" s="486">
        <f>IF('Mapa de Riesgos y Oportunidades'!$C$33="Oportunidad","NO APLICA",'Mapa de Riesgos y Oportunidades'!M75)</f>
        <v>0</v>
      </c>
      <c r="AY38" s="486"/>
      <c r="AZ38" s="486"/>
      <c r="BA38" s="86" t="s">
        <v>392</v>
      </c>
      <c r="BB38" s="485">
        <f>IF('Mapa de Riesgos y Oportunidades'!$C$33="Oportunidad","NO APLICA",'Mapa de Riesgos y Oportunidades'!M80)</f>
        <v>0</v>
      </c>
      <c r="BC38" s="485"/>
      <c r="BD38" s="485"/>
      <c r="BE38" s="124" t="s">
        <v>392</v>
      </c>
      <c r="BF38" s="486">
        <f>IF('Mapa de Riesgos y Oportunidades'!$C$33="Oportunidad","NO APLICA",'Mapa de Riesgos y Oportunidades'!M85)</f>
        <v>0</v>
      </c>
      <c r="BG38" s="486"/>
      <c r="BH38" s="486"/>
      <c r="BI38" s="86" t="s">
        <v>392</v>
      </c>
      <c r="BJ38" s="485">
        <f>IF('Mapa de Riesgos y Oportunidades'!$C$33="Oportunidad","NO APLICA",'Mapa de Riesgos y Oportunidades'!M90)</f>
        <v>0</v>
      </c>
      <c r="BK38" s="485"/>
      <c r="BL38" s="485"/>
      <c r="BM38" s="124" t="s">
        <v>392</v>
      </c>
      <c r="BN38" s="486">
        <f>IF('Mapa de Riesgos y Oportunidades'!$C$33="Oportunidad","NO APLICA",'Mapa de Riesgos y Oportunidades'!M95)</f>
        <v>0</v>
      </c>
      <c r="BO38" s="486"/>
      <c r="BP38" s="486"/>
      <c r="BQ38" s="86" t="s">
        <v>392</v>
      </c>
      <c r="BR38" s="485">
        <f>IF('Mapa de Riesgos y Oportunidades'!$C$33="Oportunidad","NO APLICA",'Mapa de Riesgos y Oportunidades'!M100)</f>
        <v>0</v>
      </c>
      <c r="BS38" s="485"/>
      <c r="BT38" s="485"/>
      <c r="BU38" s="124" t="s">
        <v>392</v>
      </c>
      <c r="BV38" s="486">
        <f>IF('Mapa de Riesgos y Oportunidades'!$C$33="Oportunidad","NO APLICA",'Mapa de Riesgos y Oportunidades'!M105)</f>
        <v>0</v>
      </c>
      <c r="BW38" s="486"/>
      <c r="BX38" s="486"/>
      <c r="BY38" s="86" t="s">
        <v>392</v>
      </c>
      <c r="BZ38" s="485">
        <f>IF('Mapa de Riesgos y Oportunidades'!$C$33="Oportunidad","NO APLICA",'Mapa de Riesgos y Oportunidades'!M110)</f>
        <v>0</v>
      </c>
      <c r="CA38" s="485"/>
      <c r="CB38" s="485"/>
      <c r="CC38" s="124" t="s">
        <v>392</v>
      </c>
      <c r="CD38" s="486">
        <f>IF('Mapa de Riesgos y Oportunidades'!$C$33="Oportunidad","NO APLICA",'Mapa de Riesgos y Oportunidades'!M115)</f>
        <v>0</v>
      </c>
      <c r="CE38" s="486"/>
      <c r="CF38" s="486"/>
      <c r="CG38" s="86" t="s">
        <v>392</v>
      </c>
      <c r="CH38" s="485">
        <f>IF('Mapa de Riesgos y Oportunidades'!$C$33="Oportunidad","NO APLICA",'Mapa de Riesgos y Oportunidades'!M120)</f>
        <v>0</v>
      </c>
      <c r="CI38" s="485"/>
      <c r="CJ38" s="485"/>
      <c r="CK38" s="124" t="s">
        <v>392</v>
      </c>
      <c r="CL38" s="486">
        <f>IF('Mapa de Riesgos y Oportunidades'!$C$33="Oportunidad","NO APLICA",'Mapa de Riesgos y Oportunidades'!M125)</f>
        <v>0</v>
      </c>
      <c r="CM38" s="486"/>
      <c r="CN38" s="486"/>
      <c r="CO38" s="86" t="s">
        <v>392</v>
      </c>
      <c r="CP38" s="485">
        <f>IF('Mapa de Riesgos y Oportunidades'!$C$33="Oportunidad","NO APLICA",'Mapa de Riesgos y Oportunidades'!M130)</f>
        <v>0</v>
      </c>
      <c r="CQ38" s="485"/>
      <c r="CR38" s="485"/>
      <c r="CS38" s="124" t="s">
        <v>392</v>
      </c>
      <c r="CT38" s="486">
        <f>IF('Mapa de Riesgos y Oportunidades'!$C$33="Oportunidad","NO APLICA",'Mapa de Riesgos y Oportunidades'!M135)</f>
        <v>0</v>
      </c>
      <c r="CU38" s="486"/>
      <c r="CV38" s="486"/>
      <c r="CW38" s="86" t="s">
        <v>392</v>
      </c>
      <c r="CX38" s="485">
        <f>IF('Mapa de Riesgos y Oportunidades'!$C$33="Oportunidad","NO APLICA",'Mapa de Riesgos y Oportunidades'!M139)</f>
        <v>0</v>
      </c>
      <c r="CY38" s="485"/>
      <c r="CZ38" s="485"/>
      <c r="DA38" s="124" t="s">
        <v>392</v>
      </c>
      <c r="DB38" s="486">
        <f>IF('Mapa de Riesgos y Oportunidades'!$C$33="Oportunidad","NO APLICA",'Mapa de Riesgos y Oportunidades'!M145)</f>
        <v>0</v>
      </c>
      <c r="DC38" s="486"/>
      <c r="DD38" s="486"/>
      <c r="DE38" s="86" t="s">
        <v>392</v>
      </c>
      <c r="DF38" s="485">
        <f>IF('Mapa de Riesgos y Oportunidades'!$C$33="Oportunidad","NO APLICA",'Mapa de Riesgos y Oportunidades'!M150)</f>
        <v>0</v>
      </c>
      <c r="DG38" s="485"/>
      <c r="DH38" s="485"/>
      <c r="DI38" s="124" t="s">
        <v>392</v>
      </c>
      <c r="DJ38" s="486">
        <f>IF('Mapa de Riesgos y Oportunidades'!$C$33="Oportunidad","NO APLICA",'Mapa de Riesgos y Oportunidades'!M155)</f>
        <v>0</v>
      </c>
      <c r="DK38" s="486"/>
      <c r="DL38" s="486"/>
      <c r="DM38" s="86" t="s">
        <v>392</v>
      </c>
      <c r="DN38" s="485">
        <f>IF('Mapa de Riesgos y Oportunidades'!$C$33="Oportunidad","NO APLICA",'Mapa de Riesgos y Oportunidades'!M160)</f>
        <v>0</v>
      </c>
      <c r="DO38" s="485"/>
      <c r="DP38" s="485"/>
      <c r="DQ38" s="124" t="s">
        <v>392</v>
      </c>
      <c r="DR38" s="486">
        <f>IF('Mapa de Riesgos y Oportunidades'!$C$33="Oportunidad","NO APLICA",'Mapa de Riesgos y Oportunidades'!M165)</f>
        <v>0</v>
      </c>
      <c r="DS38" s="486"/>
      <c r="DT38" s="486"/>
      <c r="DU38" s="86" t="s">
        <v>392</v>
      </c>
      <c r="DV38" s="485">
        <f>IF('Mapa de Riesgos y Oportunidades'!$C$33="Oportunidad","NO APLICA",'Mapa de Riesgos y Oportunidades'!M170)</f>
        <v>0</v>
      </c>
      <c r="DW38" s="485"/>
      <c r="DX38" s="485"/>
      <c r="DY38" s="124" t="s">
        <v>392</v>
      </c>
      <c r="DZ38" s="486">
        <f>IF('Mapa de Riesgos y Oportunidades'!$C$33="Oportunidad","NO APLICA",'Mapa de Riesgos y Oportunidades'!M175)</f>
        <v>0</v>
      </c>
      <c r="EA38" s="486"/>
      <c r="EB38" s="486"/>
      <c r="EC38" s="86" t="s">
        <v>392</v>
      </c>
      <c r="ED38" s="485">
        <f>IF('Mapa de Riesgos y Oportunidades'!$C$33="Oportunidad","NO APLICA",'Mapa de Riesgos y Oportunidades'!M180)</f>
        <v>0</v>
      </c>
      <c r="EE38" s="485"/>
      <c r="EF38" s="485"/>
      <c r="EG38" s="124" t="s">
        <v>392</v>
      </c>
      <c r="EH38" s="486">
        <f>IF('Mapa de Riesgos y Oportunidades'!$C$33="Oportunidad","NO APLICA",'Mapa de Riesgos y Oportunidades'!M185)</f>
        <v>0</v>
      </c>
      <c r="EI38" s="486"/>
      <c r="EJ38" s="486"/>
      <c r="EK38" s="86" t="s">
        <v>392</v>
      </c>
      <c r="EL38" s="485">
        <f>IF('Mapa de Riesgos y Oportunidades'!$C$33="Oportunidad","NO APLICA",'Mapa de Riesgos y Oportunidades'!M190)</f>
        <v>0</v>
      </c>
      <c r="EM38" s="485"/>
      <c r="EN38" s="485"/>
      <c r="EO38" s="124" t="s">
        <v>392</v>
      </c>
      <c r="EP38" s="486">
        <f>IF('Mapa de Riesgos y Oportunidades'!$C$33="Oportunidad","NO APLICA",'Mapa de Riesgos y Oportunidades'!M195)</f>
        <v>0</v>
      </c>
      <c r="EQ38" s="486"/>
      <c r="ER38" s="486"/>
      <c r="ES38" s="86" t="s">
        <v>392</v>
      </c>
      <c r="ET38" s="485">
        <f>IF('Mapa de Riesgos y Oportunidades'!$C$33="Oportunidad","NO APLICA",'Mapa de Riesgos y Oportunidades'!M200)</f>
        <v>0</v>
      </c>
      <c r="EU38" s="485"/>
      <c r="EV38" s="485"/>
      <c r="EW38" s="124" t="s">
        <v>392</v>
      </c>
      <c r="EX38" s="486">
        <f>IF('Mapa de Riesgos y Oportunidades'!$C$33="Oportunidad","NO APLICA",'Mapa de Riesgos y Oportunidades'!M205)</f>
        <v>0</v>
      </c>
      <c r="EY38" s="486"/>
      <c r="EZ38" s="486"/>
      <c r="FA38" s="86" t="s">
        <v>392</v>
      </c>
      <c r="FB38" s="485">
        <f>IF('Mapa de Riesgos y Oportunidades'!$C$33="Oportunidad","NO APLICA",'Mapa de Riesgos y Oportunidades'!M210)</f>
        <v>0</v>
      </c>
      <c r="FC38" s="485"/>
      <c r="FD38" s="485"/>
      <c r="FE38" s="124" t="s">
        <v>392</v>
      </c>
      <c r="FF38" s="486">
        <f>IF('Mapa de Riesgos y Oportunidades'!$C$33="Oportunidad","NO APLICA",'Mapa de Riesgos y Oportunidades'!M215)</f>
        <v>0</v>
      </c>
      <c r="FG38" s="486"/>
      <c r="FH38" s="486"/>
      <c r="FI38" s="86" t="s">
        <v>392</v>
      </c>
      <c r="FJ38" s="485">
        <f>IF('Mapa de Riesgos y Oportunidades'!$C$33="Oportunidad","NO APLICA",'Mapa de Riesgos y Oportunidades'!M220)</f>
        <v>0</v>
      </c>
      <c r="FK38" s="485"/>
      <c r="FL38" s="485"/>
      <c r="FM38" s="124" t="s">
        <v>392</v>
      </c>
      <c r="FN38" s="486">
        <f>IF('Mapa de Riesgos y Oportunidades'!$C$33="Oportunidad","NO APLICA",'Mapa de Riesgos y Oportunidades'!M225)</f>
        <v>0</v>
      </c>
      <c r="FO38" s="486"/>
      <c r="FP38" s="486"/>
      <c r="FQ38" s="86" t="s">
        <v>392</v>
      </c>
      <c r="FR38" s="485">
        <f>IF('Mapa de Riesgos y Oportunidades'!$C$33="Oportunidad","NO APLICA",'Mapa de Riesgos y Oportunidades'!M230)</f>
        <v>0</v>
      </c>
      <c r="FS38" s="485"/>
      <c r="FT38" s="485"/>
      <c r="FU38" s="124" t="s">
        <v>392</v>
      </c>
      <c r="FV38" s="486">
        <f>IF('Mapa de Riesgos y Oportunidades'!$C$33="Oportunidad","NO APLICA",'Mapa de Riesgos y Oportunidades'!M235)</f>
        <v>0</v>
      </c>
      <c r="FW38" s="486"/>
      <c r="FX38" s="486"/>
      <c r="FY38" s="86" t="s">
        <v>392</v>
      </c>
      <c r="FZ38" s="485">
        <f>IF('Mapa de Riesgos y Oportunidades'!$C$33="Oportunidad","NO APLICA",'Mapa de Riesgos y Oportunidades'!M240)</f>
        <v>0</v>
      </c>
      <c r="GA38" s="485"/>
      <c r="GB38" s="485"/>
      <c r="GC38" s="124" t="s">
        <v>392</v>
      </c>
      <c r="GD38" s="486">
        <f>IF('Mapa de Riesgos y Oportunidades'!$C$33="Oportunidad","NO APLICA",'Mapa de Riesgos y Oportunidades'!M245)</f>
        <v>0</v>
      </c>
      <c r="GE38" s="486"/>
      <c r="GF38" s="486"/>
      <c r="GG38" s="86" t="s">
        <v>392</v>
      </c>
      <c r="GH38" s="485">
        <f>IF('Mapa de Riesgos y Oportunidades'!$C$33="Oportunidad","NO APLICA",'Mapa de Riesgos y Oportunidades'!M250)</f>
        <v>0</v>
      </c>
      <c r="GI38" s="485"/>
      <c r="GJ38" s="485"/>
      <c r="GK38" s="86" t="s">
        <v>392</v>
      </c>
      <c r="GL38" s="485">
        <f>IF('Mapa de Riesgos y Oportunidades'!$C$33="Oportunidad","NO APLICA",'Mapa de Riesgos y Oportunidades'!M255)</f>
        <v>0</v>
      </c>
      <c r="GM38" s="485"/>
      <c r="GN38" s="485"/>
      <c r="GO38" s="86" t="s">
        <v>392</v>
      </c>
      <c r="GP38" s="485">
        <f>IF('Mapa de Riesgos y Oportunidades'!$C$33="Oportunidad","NO APLICA",'Mapa de Riesgos y Oportunidades'!M260)</f>
        <v>0</v>
      </c>
      <c r="GQ38" s="485"/>
      <c r="GR38" s="485"/>
      <c r="GS38" s="86" t="s">
        <v>392</v>
      </c>
      <c r="GT38" s="485">
        <f>IF('Mapa de Riesgos y Oportunidades'!$C$33="Oportunidad","NO APLICA",'Mapa de Riesgos y Oportunidades'!M265)</f>
        <v>0</v>
      </c>
      <c r="GU38" s="485"/>
      <c r="GV38" s="485"/>
      <c r="GW38" s="86" t="s">
        <v>392</v>
      </c>
      <c r="GX38" s="485">
        <f>IF('Mapa de Riesgos y Oportunidades'!$C$33="Oportunidad","NO APLICA",'Mapa de Riesgos y Oportunidades'!Q265)</f>
        <v>0</v>
      </c>
      <c r="GY38" s="485"/>
      <c r="GZ38" s="485"/>
      <c r="HA38" s="86" t="s">
        <v>392</v>
      </c>
      <c r="HB38" s="485">
        <f>IF('Mapa de Riesgos y Oportunidades'!$C$33="Oportunidad","NO APLICA",'Mapa de Riesgos y Oportunidades'!U265)</f>
        <v>0</v>
      </c>
      <c r="HC38" s="485"/>
      <c r="HD38" s="485"/>
      <c r="HE38" s="86" t="s">
        <v>392</v>
      </c>
      <c r="HF38" s="485">
        <f>IF('Mapa de Riesgos y Oportunidades'!$C$33="Oportunidad","NO APLICA",'Mapa de Riesgos y Oportunidades'!Y265)</f>
        <v>0</v>
      </c>
      <c r="HG38" s="485"/>
      <c r="HH38" s="485"/>
      <c r="HI38" s="86" t="s">
        <v>392</v>
      </c>
      <c r="HJ38" s="485">
        <f>IF('Mapa de Riesgos y Oportunidades'!$C$33="Oportunidad","NO APLICA",'Mapa de Riesgos y Oportunidades'!AC265)</f>
        <v>0</v>
      </c>
      <c r="HK38" s="485"/>
      <c r="HL38" s="485"/>
      <c r="HM38" s="86" t="s">
        <v>392</v>
      </c>
      <c r="HN38" s="485">
        <f>IF('Mapa de Riesgos y Oportunidades'!$C$33="Oportunidad","NO APLICA",'Mapa de Riesgos y Oportunidades'!AG265)</f>
        <v>0</v>
      </c>
      <c r="HO38" s="485"/>
      <c r="HP38" s="485"/>
      <c r="HQ38" s="86" t="s">
        <v>392</v>
      </c>
      <c r="HR38" s="485">
        <f>IF('Mapa de Riesgos y Oportunidades'!$C$33="Oportunidad","NO APLICA",'Mapa de Riesgos y Oportunidades'!AK265)</f>
        <v>0</v>
      </c>
      <c r="HS38" s="485"/>
      <c r="HT38" s="485"/>
    </row>
    <row r="39" spans="1:228" ht="78.75" x14ac:dyDescent="0.25">
      <c r="A39" s="54" t="s">
        <v>228</v>
      </c>
      <c r="B39" s="45"/>
      <c r="C39" s="45">
        <f>IF(B39="x",15,0)+IF(B40="x",5,0)+IF(B41="x",15,0)+IF(B42="x",10,0)+IF(B43="x",15,0)+IF(B44="x",10,0)+IF(B45="x",30,0)</f>
        <v>0</v>
      </c>
      <c r="D39" s="479">
        <f>IF(C39&lt;=50,0,IF(C39&lt;=75,1,IF(C39&lt;=100,2,"Error")))</f>
        <v>0</v>
      </c>
      <c r="E39" s="54" t="s">
        <v>228</v>
      </c>
      <c r="F39" s="45"/>
      <c r="G39" s="45">
        <f>IF(F39="x",15,0)+IF(F40="x",5,0)+IF(F41="x",15,0)+IF(F42="x",10,0)+IF(F43="x",15,0)+IF(F44="x",10,0)+IF(F45="x",30,0)</f>
        <v>0</v>
      </c>
      <c r="H39" s="479">
        <f>IF(G39&lt;=50,0,IF(G39&lt;=75,1,IF(G39&lt;=100,2,"Error")))</f>
        <v>0</v>
      </c>
      <c r="I39" s="54" t="s">
        <v>228</v>
      </c>
      <c r="J39" s="45"/>
      <c r="K39" s="45">
        <f>IF(J39="x",15,0)+IF(J40="x",5,0)+IF(J41="x",15,0)+IF(J42="x",10,0)+IF(J43="x",15,0)+IF(J44="x",10,0)+IF(J45="x",30,0)</f>
        <v>0</v>
      </c>
      <c r="L39" s="479">
        <f>IF(K39&lt;=50,0,IF(K39&lt;=75,1,IF(K39&lt;=100,2,"Error")))</f>
        <v>0</v>
      </c>
      <c r="M39" s="54" t="s">
        <v>228</v>
      </c>
      <c r="N39" s="45"/>
      <c r="O39" s="45">
        <f>IF(N39="x",15,0)+IF(N40="x",5,0)+IF(N41="x",15,0)+IF(N42="x",10,0)+IF(N43="x",15,0)+IF(N44="x",10,0)+IF(N45="x",30,0)</f>
        <v>0</v>
      </c>
      <c r="P39" s="497">
        <f>IF(O39&lt;=50,0,IF(O39&lt;=75,1,IF(O39&lt;=100,2,"Error")))</f>
        <v>0</v>
      </c>
      <c r="Q39" s="54" t="s">
        <v>228</v>
      </c>
      <c r="R39" s="45"/>
      <c r="S39" s="45">
        <f>IF(R39="x",15,0)+IF(R40="x",5,0)+IF(R41="x",15,0)+IF(R42="x",10,0)+IF(R43="x",15,0)+IF(R44="x",10,0)+IF(R45="x",30,0)</f>
        <v>0</v>
      </c>
      <c r="T39" s="479">
        <f>IF(S39&lt;=50,0,IF(S39&lt;=75,1,IF(S39&lt;=100,2,"Error")))</f>
        <v>0</v>
      </c>
      <c r="U39" s="54" t="s">
        <v>228</v>
      </c>
      <c r="V39" s="45"/>
      <c r="W39" s="45">
        <f>IF(V39="x",15,0)+IF(V40="x",5,0)+IF(V41="x",15,0)+IF(V42="x",10,0)+IF(V43="x",15,0)+IF(V44="x",10,0)+IF(V45="x",30,0)</f>
        <v>0</v>
      </c>
      <c r="X39" s="479">
        <f>IF(W39&lt;=50,0,IF(W39&lt;=75,1,IF(W39&lt;=100,2,"Error")))</f>
        <v>0</v>
      </c>
      <c r="Y39" s="54" t="s">
        <v>228</v>
      </c>
      <c r="Z39" s="45"/>
      <c r="AA39" s="45">
        <f>IF(Z39="x",15,0)+IF(Z40="x",5,0)+IF(Z41="x",15,0)+IF(Z42="x",10,0)+IF(Z43="x",15,0)+IF(Z44="x",10,0)+IF(Z45="x",30,0)</f>
        <v>15</v>
      </c>
      <c r="AB39" s="479">
        <f>IF(AA39&lt;=50,0,IF(AA39&lt;=75,1,IF(AA39&lt;=100,2,"Error")))</f>
        <v>0</v>
      </c>
      <c r="AC39" s="54" t="s">
        <v>228</v>
      </c>
      <c r="AD39" s="45"/>
      <c r="AE39" s="45">
        <f>IF(AD39="x",15,0)+IF(AD40="x",5,0)+IF(AD41="x",15,0)+IF(AD42="x",10,0)+IF(AD43="x",15,0)+IF(AD44="x",10,0)+IF(AD45="x",30,0)</f>
        <v>0</v>
      </c>
      <c r="AF39" s="479">
        <f>IF(AE39&lt;=50,0,IF(AE39&lt;=75,1,IF(AE39&lt;=100,2,"Error")))</f>
        <v>0</v>
      </c>
      <c r="AG39" s="54" t="s">
        <v>228</v>
      </c>
      <c r="AH39" s="45"/>
      <c r="AI39" s="45">
        <f>IF(AH39="x",15,0)+IF(AH40="x",5,0)+IF(AH41="x",15,0)+IF(AH42="x",10,0)+IF(AH43="x",15,0)+IF(AH44="x",10,0)+IF(AH45="x",30,0)</f>
        <v>0</v>
      </c>
      <c r="AJ39" s="479">
        <f>IF(AI39&lt;=50,0,IF(AI39&lt;=75,1,IF(AI39&lt;=100,2,"Error")))</f>
        <v>0</v>
      </c>
      <c r="AK39" s="54" t="s">
        <v>228</v>
      </c>
      <c r="AL39" s="45"/>
      <c r="AM39" s="45">
        <f>IF(AL39="x",15,0)+IF(AL40="x",5,0)+IF(AL41="x",15,0)+IF(AL42="x",10,0)+IF(AL43="x",15,0)+IF(AL44="x",10,0)+IF(AL45="x",30,0)</f>
        <v>0</v>
      </c>
      <c r="AN39" s="479">
        <f>IF(AM39&lt;=50,0,IF(AM39&lt;=75,1,IF(AM39&lt;=100,2,"Error")))</f>
        <v>0</v>
      </c>
      <c r="AO39" s="54" t="s">
        <v>228</v>
      </c>
      <c r="AP39" s="45"/>
      <c r="AQ39" s="45">
        <f>IF(AP39="x",15,0)+IF(AP40="x",5,0)+IF(AP41="x",15,0)+IF(AP42="x",10,0)+IF(AP43="x",15,0)+IF(AP44="x",10,0)+IF(AP45="x",30,0)</f>
        <v>0</v>
      </c>
      <c r="AR39" s="479">
        <f>IF(AQ39&lt;=50,0,IF(AQ39&lt;=75,1,IF(AQ39&lt;=100,2,"Error")))</f>
        <v>0</v>
      </c>
      <c r="AS39" s="54" t="s">
        <v>228</v>
      </c>
      <c r="AT39" s="45"/>
      <c r="AU39" s="45">
        <f>IF(AT39="x",15,0)+IF(AT40="x",5,0)+IF(AT41="x",15,0)+IF(AT42="x",10,0)+IF(AT43="x",15,0)+IF(AT44="x",10,0)+IF(AT45="x",30,0)</f>
        <v>0</v>
      </c>
      <c r="AV39" s="479">
        <f>IF(AU39&lt;=50,0,IF(AU39&lt;=75,1,IF(AU39&lt;=100,2,"Error")))</f>
        <v>0</v>
      </c>
      <c r="AW39" s="54" t="s">
        <v>228</v>
      </c>
      <c r="AX39" s="45"/>
      <c r="AY39" s="45">
        <f>IF(AX39="x",15,0)+IF(AX40="x",5,0)+IF(AX41="x",15,0)+IF(AX42="x",10,0)+IF(AX43="x",15,0)+IF(AX44="x",10,0)+IF(AX45="x",30,0)</f>
        <v>0</v>
      </c>
      <c r="AZ39" s="479">
        <f>IF(AY39&lt;=50,0,IF(AY39&lt;=75,1,IF(AY39&lt;=100,2,"Error")))</f>
        <v>0</v>
      </c>
      <c r="BA39" s="54" t="s">
        <v>228</v>
      </c>
      <c r="BB39" s="45"/>
      <c r="BC39" s="45">
        <f>IF(BB39="x",15,0)+IF(BB40="x",5,0)+IF(BB41="x",15,0)+IF(BB42="x",10,0)+IF(BB43="x",15,0)+IF(BB44="x",10,0)+IF(BB45="x",30,0)</f>
        <v>0</v>
      </c>
      <c r="BD39" s="479">
        <f>IF(BC39&lt;=50,0,IF(BC39&lt;=75,1,IF(BC39&lt;=100,2,"Error")))</f>
        <v>0</v>
      </c>
      <c r="BE39" s="54" t="s">
        <v>228</v>
      </c>
      <c r="BF39" s="45"/>
      <c r="BG39" s="45">
        <f>IF(BF39="x",15,0)+IF(BF40="x",5,0)+IF(BF41="x",15,0)+IF(BF42="x",10,0)+IF(BF43="x",15,0)+IF(BF44="x",10,0)+IF(BF45="x",30,0)</f>
        <v>0</v>
      </c>
      <c r="BH39" s="479">
        <f>IF(BG39&lt;=50,0,IF(BG39&lt;=75,1,IF(BG39&lt;=100,2,"Error")))</f>
        <v>0</v>
      </c>
      <c r="BI39" s="54" t="s">
        <v>228</v>
      </c>
      <c r="BJ39" s="45"/>
      <c r="BK39" s="45">
        <f>IF(BJ39="x",15,0)+IF(BJ40="x",5,0)+IF(BJ41="x",15,0)+IF(BJ42="x",10,0)+IF(BJ43="x",15,0)+IF(BJ44="x",10,0)+IF(BJ45="x",30,0)</f>
        <v>0</v>
      </c>
      <c r="BL39" s="479">
        <f>IF(BK39&lt;=50,0,IF(BK39&lt;=75,1,IF(BK39&lt;=100,2,"Error")))</f>
        <v>0</v>
      </c>
      <c r="BM39" s="54" t="s">
        <v>228</v>
      </c>
      <c r="BN39" s="45"/>
      <c r="BO39" s="45">
        <f>IF(BN39="x",15,0)+IF(BN40="x",5,0)+IF(BN41="x",15,0)+IF(BN42="x",10,0)+IF(BN43="x",15,0)+IF(BN44="x",10,0)+IF(BN45="x",30,0)</f>
        <v>0</v>
      </c>
      <c r="BP39" s="479">
        <f>IF(BO39&lt;=50,0,IF(BO39&lt;=75,1,IF(BO39&lt;=100,2,"Error")))</f>
        <v>0</v>
      </c>
      <c r="BQ39" s="54" t="s">
        <v>228</v>
      </c>
      <c r="BR39" s="45"/>
      <c r="BS39" s="45">
        <f>IF(BR39="x",15,0)+IF(BR40="x",5,0)+IF(BR41="x",15,0)+IF(BR42="x",10,0)+IF(BR43="x",15,0)+IF(BR44="x",10,0)+IF(BR45="x",30,0)</f>
        <v>0</v>
      </c>
      <c r="BT39" s="479">
        <f>IF(BS39&lt;=50,0,IF(BS39&lt;=75,1,IF(BS39&lt;=100,2,"Error")))</f>
        <v>0</v>
      </c>
      <c r="BU39" s="54" t="s">
        <v>228</v>
      </c>
      <c r="BV39" s="45"/>
      <c r="BW39" s="45">
        <f>IF(BV39="x",15,0)+IF(BV40="x",5,0)+IF(BV41="x",15,0)+IF(BV42="x",10,0)+IF(BV43="x",15,0)+IF(BV44="x",10,0)+IF(BV45="x",30,0)</f>
        <v>0</v>
      </c>
      <c r="BX39" s="479">
        <f>IF(BW39&lt;=50,0,IF(BW39&lt;=75,1,IF(BW39&lt;=100,2,"Error")))</f>
        <v>0</v>
      </c>
      <c r="BY39" s="54" t="s">
        <v>228</v>
      </c>
      <c r="BZ39" s="45"/>
      <c r="CA39" s="45">
        <f>IF(BZ39="x",15,0)+IF(BZ40="x",5,0)+IF(BZ41="x",15,0)+IF(BZ42="x",10,0)+IF(BZ43="x",15,0)+IF(BZ44="x",10,0)+IF(BZ45="x",30,0)</f>
        <v>0</v>
      </c>
      <c r="CB39" s="479">
        <f>IF(CA39&lt;=50,0,IF(CA39&lt;=75,1,IF(CA39&lt;=100,2,"Error")))</f>
        <v>0</v>
      </c>
      <c r="CC39" s="54" t="s">
        <v>228</v>
      </c>
      <c r="CD39" s="45"/>
      <c r="CE39" s="45">
        <f>IF(CD39="x",15,0)+IF(CD40="x",5,0)+IF(CD41="x",15,0)+IF(CD42="x",10,0)+IF(CD43="x",15,0)+IF(CD44="x",10,0)+IF(CD45="x",30,0)</f>
        <v>0</v>
      </c>
      <c r="CF39" s="479">
        <f>IF(CE39&lt;=50,0,IF(CE39&lt;=75,1,IF(CE39&lt;=100,2,"Error")))</f>
        <v>0</v>
      </c>
      <c r="CG39" s="54" t="s">
        <v>228</v>
      </c>
      <c r="CH39" s="45"/>
      <c r="CI39" s="45">
        <f>IF(CH39="x",15,0)+IF(CH40="x",5,0)+IF(CH41="x",15,0)+IF(CH42="x",10,0)+IF(CH43="x",15,0)+IF(CH44="x",10,0)+IF(CH45="x",30,0)</f>
        <v>0</v>
      </c>
      <c r="CJ39" s="479">
        <f>IF(CI39&lt;=50,0,IF(CI39&lt;=75,1,IF(CI39&lt;=100,2,"Error")))</f>
        <v>0</v>
      </c>
      <c r="CK39" s="54" t="s">
        <v>228</v>
      </c>
      <c r="CL39" s="45"/>
      <c r="CM39" s="45">
        <f>IF(CL39="x",15,0)+IF(CL40="x",5,0)+IF(CL41="x",15,0)+IF(CL42="x",10,0)+IF(CL43="x",15,0)+IF(CL44="x",10,0)+IF(CL45="x",30,0)</f>
        <v>0</v>
      </c>
      <c r="CN39" s="479">
        <f>IF(CM39&lt;=50,0,IF(CM39&lt;=75,1,IF(CM39&lt;=100,2,"Error")))</f>
        <v>0</v>
      </c>
      <c r="CO39" s="54" t="s">
        <v>228</v>
      </c>
      <c r="CP39" s="45"/>
      <c r="CQ39" s="45">
        <f>IF(CP39="x",15,0)+IF(CP40="x",5,0)+IF(CP41="x",15,0)+IF(CP42="x",10,0)+IF(CP43="x",15,0)+IF(CP44="x",10,0)+IF(CP45="x",30,0)</f>
        <v>0</v>
      </c>
      <c r="CR39" s="479">
        <f>IF(CQ39&lt;=50,0,IF(CQ39&lt;=75,1,IF(CQ39&lt;=100,2,"Error")))</f>
        <v>0</v>
      </c>
      <c r="CS39" s="54" t="s">
        <v>228</v>
      </c>
      <c r="CT39" s="45"/>
      <c r="CU39" s="45">
        <f>IF(CT39="x",15,0)+IF(CT40="x",5,0)+IF(CT41="x",15,0)+IF(CT42="x",10,0)+IF(CT43="x",15,0)+IF(CT44="x",10,0)+IF(CT45="x",30,0)</f>
        <v>0</v>
      </c>
      <c r="CV39" s="479">
        <f>IF(CU39&lt;=50,0,IF(CU39&lt;=75,1,IF(CU39&lt;=100,2,"Error")))</f>
        <v>0</v>
      </c>
      <c r="CW39" s="54" t="s">
        <v>228</v>
      </c>
      <c r="CX39" s="45"/>
      <c r="CY39" s="45">
        <f>IF(CX39="x",15,0)+IF(CX40="x",5,0)+IF(CX41="x",15,0)+IF(CX42="x",10,0)+IF(CX43="x",15,0)+IF(CX44="x",10,0)+IF(CX45="x",30,0)</f>
        <v>0</v>
      </c>
      <c r="CZ39" s="479">
        <f>IF(CY39&lt;=50,0,IF(CY39&lt;=75,1,IF(CY39&lt;=100,2,"Error")))</f>
        <v>0</v>
      </c>
      <c r="DA39" s="54" t="s">
        <v>228</v>
      </c>
      <c r="DB39" s="45"/>
      <c r="DC39" s="45">
        <f>IF(DB39="x",15,0)+IF(DB40="x",5,0)+IF(DB41="x",15,0)+IF(DB42="x",10,0)+IF(DB43="x",15,0)+IF(DB44="x",10,0)+IF(DB45="x",30,0)</f>
        <v>0</v>
      </c>
      <c r="DD39" s="479">
        <f>IF(DC39&lt;=50,0,IF(DC39&lt;=75,1,IF(DC39&lt;=100,2,"Error")))</f>
        <v>0</v>
      </c>
      <c r="DE39" s="54" t="s">
        <v>228</v>
      </c>
      <c r="DF39" s="45"/>
      <c r="DG39" s="45">
        <f>IF(DF39="x",15,0)+IF(DF40="x",5,0)+IF(DF41="x",15,0)+IF(DF42="x",10,0)+IF(DF43="x",15,0)+IF(DF44="x",10,0)+IF(DF45="x",30,0)</f>
        <v>0</v>
      </c>
      <c r="DH39" s="479">
        <f>IF(DG39&lt;=50,0,IF(DG39&lt;=75,1,IF(DG39&lt;=100,2,"Error")))</f>
        <v>0</v>
      </c>
      <c r="DI39" s="54" t="s">
        <v>228</v>
      </c>
      <c r="DJ39" s="45"/>
      <c r="DK39" s="45">
        <f>IF(DJ39="x",15,0)+IF(DJ40="x",5,0)+IF(DJ41="x",15,0)+IF(DJ42="x",10,0)+IF(DJ43="x",15,0)+IF(DJ44="x",10,0)+IF(DJ45="x",30,0)</f>
        <v>0</v>
      </c>
      <c r="DL39" s="479">
        <f>IF(DK39&lt;=50,0,IF(DK39&lt;=75,1,IF(DK39&lt;=100,2,"Error")))</f>
        <v>0</v>
      </c>
      <c r="DM39" s="54" t="s">
        <v>228</v>
      </c>
      <c r="DN39" s="45"/>
      <c r="DO39" s="45">
        <f>IF(DN39="x",15,0)+IF(DN40="x",5,0)+IF(DN41="x",15,0)+IF(DN42="x",10,0)+IF(DN43="x",15,0)+IF(DN44="x",10,0)+IF(DN45="x",30,0)</f>
        <v>0</v>
      </c>
      <c r="DP39" s="479">
        <f>IF(DO39&lt;=50,0,IF(DO39&lt;=75,1,IF(DO39&lt;=100,2,"Error")))</f>
        <v>0</v>
      </c>
      <c r="DQ39" s="54" t="s">
        <v>228</v>
      </c>
      <c r="DR39" s="45"/>
      <c r="DS39" s="45">
        <f>IF(DR39="x",15,0)+IF(DR40="x",5,0)+IF(DR41="x",15,0)+IF(DR42="x",10,0)+IF(DR43="x",15,0)+IF(DR44="x",10,0)+IF(DR45="x",30,0)</f>
        <v>0</v>
      </c>
      <c r="DT39" s="479">
        <f>IF(DS39&lt;=50,0,IF(DS39&lt;=75,1,IF(DS39&lt;=100,2,"Error")))</f>
        <v>0</v>
      </c>
      <c r="DU39" s="54" t="s">
        <v>228</v>
      </c>
      <c r="DV39" s="45"/>
      <c r="DW39" s="45">
        <f>IF(DV39="x",15,0)+IF(DV40="x",5,0)+IF(DV41="x",15,0)+IF(DV42="x",10,0)+IF(DV43="x",15,0)+IF(DV44="x",10,0)+IF(DV45="x",30,0)</f>
        <v>0</v>
      </c>
      <c r="DX39" s="479">
        <f>IF(DW39&lt;=50,0,IF(DW39&lt;=75,1,IF(DW39&lt;=100,2,"Error")))</f>
        <v>0</v>
      </c>
      <c r="DY39" s="54" t="s">
        <v>228</v>
      </c>
      <c r="DZ39" s="45"/>
      <c r="EA39" s="45">
        <f>IF(DZ39="x",15,0)+IF(DZ40="x",5,0)+IF(DZ41="x",15,0)+IF(DZ42="x",10,0)+IF(DZ43="x",15,0)+IF(DZ44="x",10,0)+IF(DZ45="x",30,0)</f>
        <v>0</v>
      </c>
      <c r="EB39" s="479">
        <f>IF(EA39&lt;=50,0,IF(EA39&lt;=75,1,IF(EA39&lt;=100,2,"Error")))</f>
        <v>0</v>
      </c>
      <c r="EC39" s="54" t="s">
        <v>228</v>
      </c>
      <c r="ED39" s="45"/>
      <c r="EE39" s="45">
        <f>IF(ED39="x",15,0)+IF(ED40="x",5,0)+IF(ED41="x",15,0)+IF(ED42="x",10,0)+IF(ED43="x",15,0)+IF(ED44="x",10,0)+IF(ED45="x",30,0)</f>
        <v>0</v>
      </c>
      <c r="EF39" s="479">
        <f>IF(EE39&lt;=50,0,IF(EE39&lt;=75,1,IF(EE39&lt;=100,2,"Error")))</f>
        <v>0</v>
      </c>
      <c r="EG39" s="54" t="s">
        <v>228</v>
      </c>
      <c r="EH39" s="45"/>
      <c r="EI39" s="45">
        <f>IF(EH39="x",15,0)+IF(EH40="x",5,0)+IF(EH41="x",15,0)+IF(EH42="x",10,0)+IF(EH43="x",15,0)+IF(EH44="x",10,0)+IF(EH45="x",30,0)</f>
        <v>0</v>
      </c>
      <c r="EJ39" s="479">
        <f>IF(EI39&lt;=50,0,IF(EI39&lt;=75,1,IF(EI39&lt;=100,2,"Error")))</f>
        <v>0</v>
      </c>
      <c r="EK39" s="54" t="s">
        <v>228</v>
      </c>
      <c r="EL39" s="45"/>
      <c r="EM39" s="45">
        <f>IF(EL39="x",15,0)+IF(EL40="x",5,0)+IF(EL41="x",15,0)+IF(EL42="x",10,0)+IF(EL43="x",15,0)+IF(EL44="x",10,0)+IF(EL45="x",30,0)</f>
        <v>0</v>
      </c>
      <c r="EN39" s="479">
        <f>IF(EM39&lt;=50,0,IF(EM39&lt;=75,1,IF(EM39&lt;=100,2,"Error")))</f>
        <v>0</v>
      </c>
      <c r="EO39" s="54" t="s">
        <v>228</v>
      </c>
      <c r="EP39" s="45"/>
      <c r="EQ39" s="45">
        <f>IF(EP39="x",15,0)+IF(EP40="x",5,0)+IF(EP41="x",15,0)+IF(EP42="x",10,0)+IF(EP43="x",15,0)+IF(EP44="x",10,0)+IF(EP45="x",30,0)</f>
        <v>0</v>
      </c>
      <c r="ER39" s="479">
        <f>IF(EQ39&lt;=50,0,IF(EQ39&lt;=75,1,IF(EQ39&lt;=100,2,"Error")))</f>
        <v>0</v>
      </c>
      <c r="ES39" s="54" t="s">
        <v>228</v>
      </c>
      <c r="ET39" s="45"/>
      <c r="EU39" s="45">
        <f>IF(ET39="x",15,0)+IF(ET40="x",5,0)+IF(ET41="x",15,0)+IF(ET42="x",10,0)+IF(ET43="x",15,0)+IF(ET44="x",10,0)+IF(ET45="x",30,0)</f>
        <v>0</v>
      </c>
      <c r="EV39" s="479">
        <f>IF(EU39&lt;=50,0,IF(EU39&lt;=75,1,IF(EU39&lt;=100,2,"Error")))</f>
        <v>0</v>
      </c>
      <c r="EW39" s="54" t="s">
        <v>228</v>
      </c>
      <c r="EX39" s="45"/>
      <c r="EY39" s="45">
        <f>IF(EX39="x",15,0)+IF(EX40="x",5,0)+IF(EX41="x",15,0)+IF(EX42="x",10,0)+IF(EX43="x",15,0)+IF(EX44="x",10,0)+IF(EX45="x",30,0)</f>
        <v>0</v>
      </c>
      <c r="EZ39" s="479">
        <f>IF(EY39&lt;=50,0,IF(EY39&lt;=75,1,IF(EY39&lt;=100,2,"Error")))</f>
        <v>0</v>
      </c>
      <c r="FA39" s="54" t="s">
        <v>228</v>
      </c>
      <c r="FB39" s="45"/>
      <c r="FC39" s="45">
        <f>IF(FB39="x",15,0)+IF(FB40="x",5,0)+IF(FB41="x",15,0)+IF(FB42="x",10,0)+IF(FB43="x",15,0)+IF(FB44="x",10,0)+IF(FB45="x",30,0)</f>
        <v>0</v>
      </c>
      <c r="FD39" s="479">
        <f>IF(FC39&lt;=50,0,IF(FC39&lt;=75,1,IF(FC39&lt;=100,2,"Error")))</f>
        <v>0</v>
      </c>
      <c r="FE39" s="54" t="s">
        <v>228</v>
      </c>
      <c r="FF39" s="45"/>
      <c r="FG39" s="45">
        <f>IF(FF39="x",15,0)+IF(FF40="x",5,0)+IF(FF41="x",15,0)+IF(FF42="x",10,0)+IF(FF43="x",15,0)+IF(FF44="x",10,0)+IF(FF45="x",30,0)</f>
        <v>0</v>
      </c>
      <c r="FH39" s="479">
        <f>IF(FG39&lt;=50,0,IF(FG39&lt;=75,1,IF(FG39&lt;=100,2,"Error")))</f>
        <v>0</v>
      </c>
      <c r="FI39" s="54" t="s">
        <v>228</v>
      </c>
      <c r="FJ39" s="45"/>
      <c r="FK39" s="45">
        <f>IF(FJ39="x",15,0)+IF(FJ40="x",5,0)+IF(FJ41="x",15,0)+IF(FJ42="x",10,0)+IF(FJ43="x",15,0)+IF(FJ44="x",10,0)+IF(FJ45="x",30,0)</f>
        <v>0</v>
      </c>
      <c r="FL39" s="479">
        <f>IF(FK39&lt;=50,0,IF(FK39&lt;=75,1,IF(FK39&lt;=100,2,"Error")))</f>
        <v>0</v>
      </c>
      <c r="FM39" s="54" t="s">
        <v>228</v>
      </c>
      <c r="FN39" s="45"/>
      <c r="FO39" s="45">
        <f>IF(FN39="x",15,0)+IF(FN40="x",5,0)+IF(FN41="x",15,0)+IF(FN42="x",10,0)+IF(FN43="x",15,0)+IF(FN44="x",10,0)+IF(FN45="x",30,0)</f>
        <v>0</v>
      </c>
      <c r="FP39" s="479">
        <f>IF(FO39&lt;=50,0,IF(FO39&lt;=75,1,IF(FO39&lt;=100,2,"Error")))</f>
        <v>0</v>
      </c>
      <c r="FQ39" s="54" t="s">
        <v>228</v>
      </c>
      <c r="FR39" s="45"/>
      <c r="FS39" s="45">
        <f>IF(FR39="x",15,0)+IF(FR40="x",5,0)+IF(FR41="x",15,0)+IF(FR42="x",10,0)+IF(FR43="x",15,0)+IF(FR44="x",10,0)+IF(FR45="x",30,0)</f>
        <v>0</v>
      </c>
      <c r="FT39" s="479">
        <f>IF(FS39&lt;=50,0,IF(FS39&lt;=75,1,IF(FS39&lt;=100,2,"Error")))</f>
        <v>0</v>
      </c>
      <c r="FU39" s="54" t="s">
        <v>228</v>
      </c>
      <c r="FV39" s="45"/>
      <c r="FW39" s="45">
        <f>IF(FV39="x",15,0)+IF(FV40="x",5,0)+IF(FV41="x",15,0)+IF(FV42="x",10,0)+IF(FV43="x",15,0)+IF(FV44="x",10,0)+IF(FV45="x",30,0)</f>
        <v>0</v>
      </c>
      <c r="FX39" s="479">
        <f>IF(FW39&lt;=50,0,IF(FW39&lt;=75,1,IF(FW39&lt;=100,2,"Error")))</f>
        <v>0</v>
      </c>
      <c r="FY39" s="54" t="s">
        <v>228</v>
      </c>
      <c r="FZ39" s="45"/>
      <c r="GA39" s="45">
        <f>IF(FZ39="x",15,0)+IF(FZ40="x",5,0)+IF(FZ41="x",15,0)+IF(FZ42="x",10,0)+IF(FZ43="x",15,0)+IF(FZ44="x",10,0)+IF(FZ45="x",30,0)</f>
        <v>0</v>
      </c>
      <c r="GB39" s="479">
        <f>IF(GA39&lt;=50,0,IF(GA39&lt;=75,1,IF(GA39&lt;=100,2,"Error")))</f>
        <v>0</v>
      </c>
      <c r="GC39" s="54" t="s">
        <v>228</v>
      </c>
      <c r="GD39" s="45"/>
      <c r="GE39" s="45">
        <f>IF(GD39="x",15,0)+IF(GD40="x",5,0)+IF(GD41="x",15,0)+IF(GD42="x",10,0)+IF(GD43="x",15,0)+IF(GD44="x",10,0)+IF(GD45="x",30,0)</f>
        <v>0</v>
      </c>
      <c r="GF39" s="479">
        <f>IF(GE39&lt;=50,0,IF(GE39&lt;=75,1,IF(GE39&lt;=100,2,"Error")))</f>
        <v>0</v>
      </c>
      <c r="GG39" s="54" t="s">
        <v>228</v>
      </c>
      <c r="GH39" s="45"/>
      <c r="GI39" s="45">
        <f>IF(GH39="x",15,0)+IF(GH40="x",5,0)+IF(GH41="x",15,0)+IF(GH42="x",10,0)+IF(GH43="x",15,0)+IF(GH44="x",10,0)+IF(GH45="x",30,0)</f>
        <v>0</v>
      </c>
      <c r="GJ39" s="479">
        <f>IF(GI39&lt;=50,0,IF(GI39&lt;=75,1,IF(GI39&lt;=100,2,"Error")))</f>
        <v>0</v>
      </c>
      <c r="GK39" s="54" t="s">
        <v>228</v>
      </c>
      <c r="GL39" s="45"/>
      <c r="GM39" s="45">
        <f>IF(GL39="x",15,0)+IF(GL40="x",5,0)+IF(GL41="x",15,0)+IF(GL42="x",10,0)+IF(GL43="x",15,0)+IF(GL44="x",10,0)+IF(GL45="x",30,0)</f>
        <v>0</v>
      </c>
      <c r="GN39" s="479">
        <f>IF(GM39&lt;=50,0,IF(GM39&lt;=75,1,IF(GM39&lt;=100,2,"Error")))</f>
        <v>0</v>
      </c>
      <c r="GO39" s="54" t="s">
        <v>228</v>
      </c>
      <c r="GP39" s="45"/>
      <c r="GQ39" s="45">
        <f>IF(GP39="x",15,0)+IF(GP40="x",5,0)+IF(GP41="x",15,0)+IF(GP42="x",10,0)+IF(GP43="x",15,0)+IF(GP44="x",10,0)+IF(GP45="x",30,0)</f>
        <v>0</v>
      </c>
      <c r="GR39" s="479">
        <f>IF(GQ39&lt;=50,0,IF(GQ39&lt;=75,1,IF(GQ39&lt;=100,2,"Error")))</f>
        <v>0</v>
      </c>
      <c r="GS39" s="54" t="s">
        <v>228</v>
      </c>
      <c r="GT39" s="45"/>
      <c r="GU39" s="45">
        <f>IF(GT39="x",15,0)+IF(GT40="x",5,0)+IF(GT41="x",15,0)+IF(GT42="x",10,0)+IF(GT43="x",15,0)+IF(GT44="x",10,0)+IF(GT45="x",30,0)</f>
        <v>0</v>
      </c>
      <c r="GV39" s="479">
        <f>IF(GU39&lt;=50,0,IF(GU39&lt;=75,1,IF(GU39&lt;=100,2,"Error")))</f>
        <v>0</v>
      </c>
      <c r="GW39" s="54" t="s">
        <v>228</v>
      </c>
      <c r="GX39" s="45"/>
      <c r="GY39" s="45">
        <f t="shared" ref="GY39" si="48">IF(GX39="x",15,0)+IF(GX40="x",5,0)+IF(GX41="x",15,0)+IF(GX42="x",10,0)+IF(GX43="x",15,0)+IF(GX44="x",10,0)+IF(GX45="x",30,0)</f>
        <v>0</v>
      </c>
      <c r="GZ39" s="479">
        <f t="shared" ref="GZ39" si="49">IF(GY39&lt;=50,0,IF(GY39&lt;=75,1,IF(GY39&lt;=100,2,"Error")))</f>
        <v>0</v>
      </c>
      <c r="HA39" s="54" t="s">
        <v>228</v>
      </c>
      <c r="HB39" s="45"/>
      <c r="HC39" s="45">
        <f t="shared" ref="HC39" si="50">IF(HB39="x",15,0)+IF(HB40="x",5,0)+IF(HB41="x",15,0)+IF(HB42="x",10,0)+IF(HB43="x",15,0)+IF(HB44="x",10,0)+IF(HB45="x",30,0)</f>
        <v>0</v>
      </c>
      <c r="HD39" s="479">
        <f t="shared" ref="HD39" si="51">IF(HC39&lt;=50,0,IF(HC39&lt;=75,1,IF(HC39&lt;=100,2,"Error")))</f>
        <v>0</v>
      </c>
      <c r="HE39" s="54" t="s">
        <v>228</v>
      </c>
      <c r="HF39" s="45"/>
      <c r="HG39" s="45">
        <f t="shared" ref="HG39" si="52">IF(HF39="x",15,0)+IF(HF40="x",5,0)+IF(HF41="x",15,0)+IF(HF42="x",10,0)+IF(HF43="x",15,0)+IF(HF44="x",10,0)+IF(HF45="x",30,0)</f>
        <v>0</v>
      </c>
      <c r="HH39" s="479">
        <f t="shared" ref="HH39" si="53">IF(HG39&lt;=50,0,IF(HG39&lt;=75,1,IF(HG39&lt;=100,2,"Error")))</f>
        <v>0</v>
      </c>
      <c r="HI39" s="54" t="s">
        <v>228</v>
      </c>
      <c r="HJ39" s="45"/>
      <c r="HK39" s="45">
        <f t="shared" ref="HK39" si="54">IF(HJ39="x",15,0)+IF(HJ40="x",5,0)+IF(HJ41="x",15,0)+IF(HJ42="x",10,0)+IF(HJ43="x",15,0)+IF(HJ44="x",10,0)+IF(HJ45="x",30,0)</f>
        <v>0</v>
      </c>
      <c r="HL39" s="479">
        <f t="shared" ref="HL39" si="55">IF(HK39&lt;=50,0,IF(HK39&lt;=75,1,IF(HK39&lt;=100,2,"Error")))</f>
        <v>0</v>
      </c>
      <c r="HM39" s="54" t="s">
        <v>228</v>
      </c>
      <c r="HN39" s="45"/>
      <c r="HO39" s="45">
        <f t="shared" ref="HO39" si="56">IF(HN39="x",15,0)+IF(HN40="x",5,0)+IF(HN41="x",15,0)+IF(HN42="x",10,0)+IF(HN43="x",15,0)+IF(HN44="x",10,0)+IF(HN45="x",30,0)</f>
        <v>0</v>
      </c>
      <c r="HP39" s="479">
        <f t="shared" ref="HP39" si="57">IF(HO39&lt;=50,0,IF(HO39&lt;=75,1,IF(HO39&lt;=100,2,"Error")))</f>
        <v>0</v>
      </c>
      <c r="HQ39" s="54" t="s">
        <v>228</v>
      </c>
      <c r="HR39" s="45"/>
      <c r="HS39" s="45">
        <f t="shared" ref="HS39" si="58">IF(HR39="x",15,0)+IF(HR40="x",5,0)+IF(HR41="x",15,0)+IF(HR42="x",10,0)+IF(HR43="x",15,0)+IF(HR44="x",10,0)+IF(HR45="x",30,0)</f>
        <v>0</v>
      </c>
      <c r="HT39" s="479">
        <f t="shared" ref="HT39" si="59">IF(HS39&lt;=50,0,IF(HS39&lt;=75,1,IF(HS39&lt;=100,2,"Error")))</f>
        <v>0</v>
      </c>
    </row>
    <row r="40" spans="1:228" ht="90" x14ac:dyDescent="0.25">
      <c r="A40" s="54" t="s">
        <v>229</v>
      </c>
      <c r="B40" s="45"/>
      <c r="C40" s="54"/>
      <c r="D40" s="479"/>
      <c r="E40" s="54" t="s">
        <v>229</v>
      </c>
      <c r="F40" s="45"/>
      <c r="G40" s="54"/>
      <c r="H40" s="479"/>
      <c r="I40" s="54" t="s">
        <v>229</v>
      </c>
      <c r="J40" s="45"/>
      <c r="K40" s="54"/>
      <c r="L40" s="479"/>
      <c r="M40" s="54" t="s">
        <v>229</v>
      </c>
      <c r="N40" s="45"/>
      <c r="O40" s="54"/>
      <c r="P40" s="498"/>
      <c r="Q40" s="54" t="s">
        <v>229</v>
      </c>
      <c r="R40" s="45"/>
      <c r="S40" s="54"/>
      <c r="T40" s="479"/>
      <c r="U40" s="54" t="s">
        <v>229</v>
      </c>
      <c r="V40" s="45"/>
      <c r="W40" s="54"/>
      <c r="X40" s="479"/>
      <c r="Y40" s="54" t="s">
        <v>229</v>
      </c>
      <c r="Z40" s="45" t="s">
        <v>395</v>
      </c>
      <c r="AA40" s="54"/>
      <c r="AB40" s="479"/>
      <c r="AC40" s="54" t="s">
        <v>229</v>
      </c>
      <c r="AD40" s="45"/>
      <c r="AE40" s="54"/>
      <c r="AF40" s="479"/>
      <c r="AG40" s="54" t="s">
        <v>229</v>
      </c>
      <c r="AH40" s="45"/>
      <c r="AI40" s="54"/>
      <c r="AJ40" s="479"/>
      <c r="AK40" s="54" t="s">
        <v>229</v>
      </c>
      <c r="AL40" s="45"/>
      <c r="AM40" s="54"/>
      <c r="AN40" s="479"/>
      <c r="AO40" s="54" t="s">
        <v>229</v>
      </c>
      <c r="AP40" s="45"/>
      <c r="AQ40" s="54"/>
      <c r="AR40" s="479"/>
      <c r="AS40" s="54" t="s">
        <v>229</v>
      </c>
      <c r="AT40" s="45"/>
      <c r="AU40" s="54"/>
      <c r="AV40" s="479"/>
      <c r="AW40" s="54" t="s">
        <v>229</v>
      </c>
      <c r="AX40" s="45"/>
      <c r="AY40" s="54"/>
      <c r="AZ40" s="479"/>
      <c r="BA40" s="54" t="s">
        <v>229</v>
      </c>
      <c r="BB40" s="45"/>
      <c r="BC40" s="54"/>
      <c r="BD40" s="479"/>
      <c r="BE40" s="54" t="s">
        <v>229</v>
      </c>
      <c r="BF40" s="45"/>
      <c r="BG40" s="54"/>
      <c r="BH40" s="479"/>
      <c r="BI40" s="54" t="s">
        <v>229</v>
      </c>
      <c r="BJ40" s="45"/>
      <c r="BK40" s="54"/>
      <c r="BL40" s="479"/>
      <c r="BM40" s="54" t="s">
        <v>229</v>
      </c>
      <c r="BN40" s="45"/>
      <c r="BO40" s="54"/>
      <c r="BP40" s="479"/>
      <c r="BQ40" s="54" t="s">
        <v>229</v>
      </c>
      <c r="BR40" s="45"/>
      <c r="BS40" s="54"/>
      <c r="BT40" s="479"/>
      <c r="BU40" s="54" t="s">
        <v>229</v>
      </c>
      <c r="BV40" s="45"/>
      <c r="BW40" s="54"/>
      <c r="BX40" s="479"/>
      <c r="BY40" s="54" t="s">
        <v>229</v>
      </c>
      <c r="BZ40" s="45"/>
      <c r="CA40" s="54"/>
      <c r="CB40" s="479"/>
      <c r="CC40" s="54" t="s">
        <v>229</v>
      </c>
      <c r="CD40" s="45"/>
      <c r="CE40" s="54"/>
      <c r="CF40" s="479"/>
      <c r="CG40" s="54" t="s">
        <v>229</v>
      </c>
      <c r="CH40" s="45"/>
      <c r="CI40" s="54"/>
      <c r="CJ40" s="479"/>
      <c r="CK40" s="54" t="s">
        <v>229</v>
      </c>
      <c r="CL40" s="45"/>
      <c r="CM40" s="54"/>
      <c r="CN40" s="479"/>
      <c r="CO40" s="54" t="s">
        <v>229</v>
      </c>
      <c r="CP40" s="45"/>
      <c r="CQ40" s="54"/>
      <c r="CR40" s="479"/>
      <c r="CS40" s="54" t="s">
        <v>229</v>
      </c>
      <c r="CT40" s="45"/>
      <c r="CU40" s="54"/>
      <c r="CV40" s="479"/>
      <c r="CW40" s="54" t="s">
        <v>229</v>
      </c>
      <c r="CX40" s="45"/>
      <c r="CY40" s="54"/>
      <c r="CZ40" s="479"/>
      <c r="DA40" s="54" t="s">
        <v>229</v>
      </c>
      <c r="DB40" s="45"/>
      <c r="DC40" s="54"/>
      <c r="DD40" s="479"/>
      <c r="DE40" s="54" t="s">
        <v>229</v>
      </c>
      <c r="DF40" s="45"/>
      <c r="DG40" s="54"/>
      <c r="DH40" s="479"/>
      <c r="DI40" s="54" t="s">
        <v>229</v>
      </c>
      <c r="DJ40" s="45"/>
      <c r="DK40" s="54"/>
      <c r="DL40" s="479"/>
      <c r="DM40" s="54" t="s">
        <v>229</v>
      </c>
      <c r="DN40" s="45"/>
      <c r="DO40" s="54"/>
      <c r="DP40" s="479"/>
      <c r="DQ40" s="54" t="s">
        <v>229</v>
      </c>
      <c r="DR40" s="45"/>
      <c r="DS40" s="54"/>
      <c r="DT40" s="479"/>
      <c r="DU40" s="54" t="s">
        <v>229</v>
      </c>
      <c r="DV40" s="45"/>
      <c r="DW40" s="54"/>
      <c r="DX40" s="479"/>
      <c r="DY40" s="54" t="s">
        <v>229</v>
      </c>
      <c r="DZ40" s="45"/>
      <c r="EA40" s="54"/>
      <c r="EB40" s="479"/>
      <c r="EC40" s="54" t="s">
        <v>229</v>
      </c>
      <c r="ED40" s="45"/>
      <c r="EE40" s="54"/>
      <c r="EF40" s="479"/>
      <c r="EG40" s="54" t="s">
        <v>229</v>
      </c>
      <c r="EH40" s="45"/>
      <c r="EI40" s="54"/>
      <c r="EJ40" s="479"/>
      <c r="EK40" s="54" t="s">
        <v>229</v>
      </c>
      <c r="EL40" s="45"/>
      <c r="EM40" s="54"/>
      <c r="EN40" s="479"/>
      <c r="EO40" s="54" t="s">
        <v>229</v>
      </c>
      <c r="EP40" s="45"/>
      <c r="EQ40" s="54"/>
      <c r="ER40" s="479"/>
      <c r="ES40" s="54" t="s">
        <v>229</v>
      </c>
      <c r="ET40" s="45"/>
      <c r="EU40" s="54"/>
      <c r="EV40" s="479"/>
      <c r="EW40" s="54" t="s">
        <v>229</v>
      </c>
      <c r="EX40" s="45"/>
      <c r="EY40" s="54"/>
      <c r="EZ40" s="479"/>
      <c r="FA40" s="54" t="s">
        <v>229</v>
      </c>
      <c r="FB40" s="45"/>
      <c r="FC40" s="54"/>
      <c r="FD40" s="479"/>
      <c r="FE40" s="54" t="s">
        <v>229</v>
      </c>
      <c r="FF40" s="45"/>
      <c r="FG40" s="54"/>
      <c r="FH40" s="479"/>
      <c r="FI40" s="54" t="s">
        <v>229</v>
      </c>
      <c r="FJ40" s="45"/>
      <c r="FK40" s="54"/>
      <c r="FL40" s="479"/>
      <c r="FM40" s="54" t="s">
        <v>229</v>
      </c>
      <c r="FN40" s="45"/>
      <c r="FO40" s="54"/>
      <c r="FP40" s="479"/>
      <c r="FQ40" s="54" t="s">
        <v>229</v>
      </c>
      <c r="FR40" s="45"/>
      <c r="FS40" s="54"/>
      <c r="FT40" s="479"/>
      <c r="FU40" s="54" t="s">
        <v>229</v>
      </c>
      <c r="FV40" s="45"/>
      <c r="FW40" s="54"/>
      <c r="FX40" s="479"/>
      <c r="FY40" s="54" t="s">
        <v>229</v>
      </c>
      <c r="FZ40" s="45"/>
      <c r="GA40" s="54"/>
      <c r="GB40" s="479"/>
      <c r="GC40" s="54" t="s">
        <v>229</v>
      </c>
      <c r="GD40" s="45"/>
      <c r="GE40" s="54"/>
      <c r="GF40" s="479"/>
      <c r="GG40" s="54" t="s">
        <v>229</v>
      </c>
      <c r="GH40" s="45"/>
      <c r="GI40" s="54"/>
      <c r="GJ40" s="479"/>
      <c r="GK40" s="54" t="s">
        <v>229</v>
      </c>
      <c r="GL40" s="45"/>
      <c r="GM40" s="54"/>
      <c r="GN40" s="479"/>
      <c r="GO40" s="54" t="s">
        <v>229</v>
      </c>
      <c r="GP40" s="45"/>
      <c r="GQ40" s="54"/>
      <c r="GR40" s="479"/>
      <c r="GS40" s="54" t="s">
        <v>229</v>
      </c>
      <c r="GT40" s="45"/>
      <c r="GU40" s="54"/>
      <c r="GV40" s="479"/>
      <c r="GW40" s="54" t="s">
        <v>229</v>
      </c>
      <c r="GX40" s="45"/>
      <c r="GY40" s="54"/>
      <c r="GZ40" s="479"/>
      <c r="HA40" s="54" t="s">
        <v>229</v>
      </c>
      <c r="HB40" s="45"/>
      <c r="HC40" s="54"/>
      <c r="HD40" s="479"/>
      <c r="HE40" s="54" t="s">
        <v>229</v>
      </c>
      <c r="HF40" s="45"/>
      <c r="HG40" s="54"/>
      <c r="HH40" s="479"/>
      <c r="HI40" s="54" t="s">
        <v>229</v>
      </c>
      <c r="HJ40" s="45"/>
      <c r="HK40" s="54"/>
      <c r="HL40" s="479"/>
      <c r="HM40" s="54" t="s">
        <v>229</v>
      </c>
      <c r="HN40" s="45"/>
      <c r="HO40" s="54"/>
      <c r="HP40" s="479"/>
      <c r="HQ40" s="54" t="s">
        <v>229</v>
      </c>
      <c r="HR40" s="45"/>
      <c r="HS40" s="54"/>
      <c r="HT40" s="479"/>
    </row>
    <row r="41" spans="1:228" ht="22.5" x14ac:dyDescent="0.25">
      <c r="A41" s="54" t="s">
        <v>230</v>
      </c>
      <c r="B41" s="45"/>
      <c r="C41" s="54"/>
      <c r="D41" s="479"/>
      <c r="E41" s="54" t="s">
        <v>230</v>
      </c>
      <c r="F41" s="45"/>
      <c r="G41" s="54"/>
      <c r="H41" s="479"/>
      <c r="I41" s="54" t="s">
        <v>230</v>
      </c>
      <c r="J41" s="45"/>
      <c r="K41" s="54"/>
      <c r="L41" s="479"/>
      <c r="M41" s="54" t="s">
        <v>230</v>
      </c>
      <c r="N41" s="45"/>
      <c r="O41" s="54"/>
      <c r="P41" s="498"/>
      <c r="Q41" s="54" t="s">
        <v>230</v>
      </c>
      <c r="R41" s="45"/>
      <c r="S41" s="54"/>
      <c r="T41" s="479"/>
      <c r="U41" s="54" t="s">
        <v>230</v>
      </c>
      <c r="V41" s="45"/>
      <c r="W41" s="54"/>
      <c r="X41" s="479"/>
      <c r="Y41" s="54" t="s">
        <v>230</v>
      </c>
      <c r="Z41" s="45"/>
      <c r="AA41" s="54"/>
      <c r="AB41" s="479"/>
      <c r="AC41" s="54" t="s">
        <v>230</v>
      </c>
      <c r="AD41" s="45"/>
      <c r="AE41" s="54"/>
      <c r="AF41" s="479"/>
      <c r="AG41" s="54" t="s">
        <v>230</v>
      </c>
      <c r="AH41" s="45"/>
      <c r="AI41" s="54"/>
      <c r="AJ41" s="479"/>
      <c r="AK41" s="54" t="s">
        <v>230</v>
      </c>
      <c r="AL41" s="45"/>
      <c r="AM41" s="54"/>
      <c r="AN41" s="479"/>
      <c r="AO41" s="54" t="s">
        <v>230</v>
      </c>
      <c r="AP41" s="45"/>
      <c r="AQ41" s="54"/>
      <c r="AR41" s="479"/>
      <c r="AS41" s="54" t="s">
        <v>230</v>
      </c>
      <c r="AT41" s="45"/>
      <c r="AU41" s="54"/>
      <c r="AV41" s="479"/>
      <c r="AW41" s="54" t="s">
        <v>230</v>
      </c>
      <c r="AX41" s="45"/>
      <c r="AY41" s="54"/>
      <c r="AZ41" s="479"/>
      <c r="BA41" s="54" t="s">
        <v>230</v>
      </c>
      <c r="BB41" s="45"/>
      <c r="BC41" s="54"/>
      <c r="BD41" s="479"/>
      <c r="BE41" s="54" t="s">
        <v>230</v>
      </c>
      <c r="BF41" s="45"/>
      <c r="BG41" s="54"/>
      <c r="BH41" s="479"/>
      <c r="BI41" s="54" t="s">
        <v>230</v>
      </c>
      <c r="BJ41" s="45"/>
      <c r="BK41" s="54"/>
      <c r="BL41" s="479"/>
      <c r="BM41" s="54" t="s">
        <v>230</v>
      </c>
      <c r="BN41" s="45"/>
      <c r="BO41" s="54"/>
      <c r="BP41" s="479"/>
      <c r="BQ41" s="54" t="s">
        <v>230</v>
      </c>
      <c r="BR41" s="45"/>
      <c r="BS41" s="54"/>
      <c r="BT41" s="479"/>
      <c r="BU41" s="54" t="s">
        <v>230</v>
      </c>
      <c r="BV41" s="45"/>
      <c r="BW41" s="54"/>
      <c r="BX41" s="479"/>
      <c r="BY41" s="54" t="s">
        <v>230</v>
      </c>
      <c r="BZ41" s="45"/>
      <c r="CA41" s="54"/>
      <c r="CB41" s="479"/>
      <c r="CC41" s="54" t="s">
        <v>230</v>
      </c>
      <c r="CD41" s="45"/>
      <c r="CE41" s="54"/>
      <c r="CF41" s="479"/>
      <c r="CG41" s="54" t="s">
        <v>230</v>
      </c>
      <c r="CH41" s="45"/>
      <c r="CI41" s="54"/>
      <c r="CJ41" s="479"/>
      <c r="CK41" s="54" t="s">
        <v>230</v>
      </c>
      <c r="CL41" s="45"/>
      <c r="CM41" s="54"/>
      <c r="CN41" s="479"/>
      <c r="CO41" s="54" t="s">
        <v>230</v>
      </c>
      <c r="CP41" s="45"/>
      <c r="CQ41" s="54"/>
      <c r="CR41" s="479"/>
      <c r="CS41" s="54" t="s">
        <v>230</v>
      </c>
      <c r="CT41" s="45"/>
      <c r="CU41" s="54"/>
      <c r="CV41" s="479"/>
      <c r="CW41" s="54" t="s">
        <v>230</v>
      </c>
      <c r="CX41" s="45"/>
      <c r="CY41" s="54"/>
      <c r="CZ41" s="479"/>
      <c r="DA41" s="54" t="s">
        <v>230</v>
      </c>
      <c r="DB41" s="45"/>
      <c r="DC41" s="54"/>
      <c r="DD41" s="479"/>
      <c r="DE41" s="54" t="s">
        <v>230</v>
      </c>
      <c r="DF41" s="45"/>
      <c r="DG41" s="54"/>
      <c r="DH41" s="479"/>
      <c r="DI41" s="54" t="s">
        <v>230</v>
      </c>
      <c r="DJ41" s="45"/>
      <c r="DK41" s="54"/>
      <c r="DL41" s="479"/>
      <c r="DM41" s="54" t="s">
        <v>230</v>
      </c>
      <c r="DN41" s="45"/>
      <c r="DO41" s="54"/>
      <c r="DP41" s="479"/>
      <c r="DQ41" s="54" t="s">
        <v>230</v>
      </c>
      <c r="DR41" s="45"/>
      <c r="DS41" s="54"/>
      <c r="DT41" s="479"/>
      <c r="DU41" s="54" t="s">
        <v>230</v>
      </c>
      <c r="DV41" s="45"/>
      <c r="DW41" s="54"/>
      <c r="DX41" s="479"/>
      <c r="DY41" s="54" t="s">
        <v>230</v>
      </c>
      <c r="DZ41" s="45"/>
      <c r="EA41" s="54"/>
      <c r="EB41" s="479"/>
      <c r="EC41" s="54" t="s">
        <v>230</v>
      </c>
      <c r="ED41" s="45"/>
      <c r="EE41" s="54"/>
      <c r="EF41" s="479"/>
      <c r="EG41" s="54" t="s">
        <v>230</v>
      </c>
      <c r="EH41" s="45"/>
      <c r="EI41" s="54"/>
      <c r="EJ41" s="479"/>
      <c r="EK41" s="54" t="s">
        <v>230</v>
      </c>
      <c r="EL41" s="45"/>
      <c r="EM41" s="54"/>
      <c r="EN41" s="479"/>
      <c r="EO41" s="54" t="s">
        <v>230</v>
      </c>
      <c r="EP41" s="45"/>
      <c r="EQ41" s="54"/>
      <c r="ER41" s="479"/>
      <c r="ES41" s="54" t="s">
        <v>230</v>
      </c>
      <c r="ET41" s="45"/>
      <c r="EU41" s="54"/>
      <c r="EV41" s="479"/>
      <c r="EW41" s="54" t="s">
        <v>230</v>
      </c>
      <c r="EX41" s="45"/>
      <c r="EY41" s="54"/>
      <c r="EZ41" s="479"/>
      <c r="FA41" s="54" t="s">
        <v>230</v>
      </c>
      <c r="FB41" s="45"/>
      <c r="FC41" s="54"/>
      <c r="FD41" s="479"/>
      <c r="FE41" s="54" t="s">
        <v>230</v>
      </c>
      <c r="FF41" s="45"/>
      <c r="FG41" s="54"/>
      <c r="FH41" s="479"/>
      <c r="FI41" s="54" t="s">
        <v>230</v>
      </c>
      <c r="FJ41" s="45"/>
      <c r="FK41" s="54"/>
      <c r="FL41" s="479"/>
      <c r="FM41" s="54" t="s">
        <v>230</v>
      </c>
      <c r="FN41" s="45"/>
      <c r="FO41" s="54"/>
      <c r="FP41" s="479"/>
      <c r="FQ41" s="54" t="s">
        <v>230</v>
      </c>
      <c r="FR41" s="45"/>
      <c r="FS41" s="54"/>
      <c r="FT41" s="479"/>
      <c r="FU41" s="54" t="s">
        <v>230</v>
      </c>
      <c r="FV41" s="45"/>
      <c r="FW41" s="54"/>
      <c r="FX41" s="479"/>
      <c r="FY41" s="54" t="s">
        <v>230</v>
      </c>
      <c r="FZ41" s="45"/>
      <c r="GA41" s="54"/>
      <c r="GB41" s="479"/>
      <c r="GC41" s="54" t="s">
        <v>230</v>
      </c>
      <c r="GD41" s="45"/>
      <c r="GE41" s="54"/>
      <c r="GF41" s="479"/>
      <c r="GG41" s="54" t="s">
        <v>230</v>
      </c>
      <c r="GH41" s="45"/>
      <c r="GI41" s="54"/>
      <c r="GJ41" s="479"/>
      <c r="GK41" s="54" t="s">
        <v>230</v>
      </c>
      <c r="GL41" s="45"/>
      <c r="GM41" s="54"/>
      <c r="GN41" s="479"/>
      <c r="GO41" s="54" t="s">
        <v>230</v>
      </c>
      <c r="GP41" s="45"/>
      <c r="GQ41" s="54"/>
      <c r="GR41" s="479"/>
      <c r="GS41" s="54" t="s">
        <v>230</v>
      </c>
      <c r="GT41" s="45"/>
      <c r="GU41" s="54"/>
      <c r="GV41" s="479"/>
      <c r="GW41" s="54" t="s">
        <v>230</v>
      </c>
      <c r="GX41" s="45"/>
      <c r="GY41" s="54"/>
      <c r="GZ41" s="479"/>
      <c r="HA41" s="54" t="s">
        <v>230</v>
      </c>
      <c r="HB41" s="45"/>
      <c r="HC41" s="54"/>
      <c r="HD41" s="479"/>
      <c r="HE41" s="54" t="s">
        <v>230</v>
      </c>
      <c r="HF41" s="45"/>
      <c r="HG41" s="54"/>
      <c r="HH41" s="479"/>
      <c r="HI41" s="54" t="s">
        <v>230</v>
      </c>
      <c r="HJ41" s="45"/>
      <c r="HK41" s="54"/>
      <c r="HL41" s="479"/>
      <c r="HM41" s="54" t="s">
        <v>230</v>
      </c>
      <c r="HN41" s="45"/>
      <c r="HO41" s="54"/>
      <c r="HP41" s="479"/>
      <c r="HQ41" s="54" t="s">
        <v>230</v>
      </c>
      <c r="HR41" s="45"/>
      <c r="HS41" s="54"/>
      <c r="HT41" s="479"/>
    </row>
    <row r="42" spans="1:228" ht="22.5" x14ac:dyDescent="0.25">
      <c r="A42" s="54" t="s">
        <v>231</v>
      </c>
      <c r="B42" s="45"/>
      <c r="C42" s="54"/>
      <c r="D42" s="479"/>
      <c r="E42" s="54" t="s">
        <v>231</v>
      </c>
      <c r="F42" s="45"/>
      <c r="G42" s="54"/>
      <c r="H42" s="479"/>
      <c r="I42" s="54" t="s">
        <v>231</v>
      </c>
      <c r="J42" s="45"/>
      <c r="K42" s="54"/>
      <c r="L42" s="479"/>
      <c r="M42" s="54" t="s">
        <v>231</v>
      </c>
      <c r="N42" s="45"/>
      <c r="O42" s="54"/>
      <c r="P42" s="498"/>
      <c r="Q42" s="54" t="s">
        <v>231</v>
      </c>
      <c r="R42" s="45"/>
      <c r="S42" s="54"/>
      <c r="T42" s="479"/>
      <c r="U42" s="54" t="s">
        <v>231</v>
      </c>
      <c r="V42" s="45"/>
      <c r="W42" s="54"/>
      <c r="X42" s="479"/>
      <c r="Y42" s="54" t="s">
        <v>231</v>
      </c>
      <c r="Z42" s="45" t="s">
        <v>395</v>
      </c>
      <c r="AA42" s="54"/>
      <c r="AB42" s="479"/>
      <c r="AC42" s="54" t="s">
        <v>231</v>
      </c>
      <c r="AD42" s="45"/>
      <c r="AE42" s="54"/>
      <c r="AF42" s="479"/>
      <c r="AG42" s="54" t="s">
        <v>231</v>
      </c>
      <c r="AH42" s="45"/>
      <c r="AI42" s="54"/>
      <c r="AJ42" s="479"/>
      <c r="AK42" s="54" t="s">
        <v>231</v>
      </c>
      <c r="AL42" s="45"/>
      <c r="AM42" s="54"/>
      <c r="AN42" s="479"/>
      <c r="AO42" s="54" t="s">
        <v>231</v>
      </c>
      <c r="AP42" s="45"/>
      <c r="AQ42" s="54"/>
      <c r="AR42" s="479"/>
      <c r="AS42" s="54" t="s">
        <v>231</v>
      </c>
      <c r="AT42" s="45"/>
      <c r="AU42" s="54"/>
      <c r="AV42" s="479"/>
      <c r="AW42" s="54" t="s">
        <v>231</v>
      </c>
      <c r="AX42" s="45"/>
      <c r="AY42" s="54"/>
      <c r="AZ42" s="479"/>
      <c r="BA42" s="54" t="s">
        <v>231</v>
      </c>
      <c r="BB42" s="45"/>
      <c r="BC42" s="54"/>
      <c r="BD42" s="479"/>
      <c r="BE42" s="54" t="s">
        <v>231</v>
      </c>
      <c r="BF42" s="45"/>
      <c r="BG42" s="54"/>
      <c r="BH42" s="479"/>
      <c r="BI42" s="54" t="s">
        <v>231</v>
      </c>
      <c r="BJ42" s="45"/>
      <c r="BK42" s="54"/>
      <c r="BL42" s="479"/>
      <c r="BM42" s="54" t="s">
        <v>231</v>
      </c>
      <c r="BN42" s="45"/>
      <c r="BO42" s="54"/>
      <c r="BP42" s="479"/>
      <c r="BQ42" s="54" t="s">
        <v>231</v>
      </c>
      <c r="BR42" s="45"/>
      <c r="BS42" s="54"/>
      <c r="BT42" s="479"/>
      <c r="BU42" s="54" t="s">
        <v>231</v>
      </c>
      <c r="BV42" s="45"/>
      <c r="BW42" s="54"/>
      <c r="BX42" s="479"/>
      <c r="BY42" s="54" t="s">
        <v>231</v>
      </c>
      <c r="BZ42" s="45"/>
      <c r="CA42" s="54"/>
      <c r="CB42" s="479"/>
      <c r="CC42" s="54" t="s">
        <v>231</v>
      </c>
      <c r="CD42" s="45"/>
      <c r="CE42" s="54"/>
      <c r="CF42" s="479"/>
      <c r="CG42" s="54" t="s">
        <v>231</v>
      </c>
      <c r="CH42" s="45"/>
      <c r="CI42" s="54"/>
      <c r="CJ42" s="479"/>
      <c r="CK42" s="54" t="s">
        <v>231</v>
      </c>
      <c r="CL42" s="45"/>
      <c r="CM42" s="54"/>
      <c r="CN42" s="479"/>
      <c r="CO42" s="54" t="s">
        <v>231</v>
      </c>
      <c r="CP42" s="45"/>
      <c r="CQ42" s="54"/>
      <c r="CR42" s="479"/>
      <c r="CS42" s="54" t="s">
        <v>231</v>
      </c>
      <c r="CT42" s="45"/>
      <c r="CU42" s="54"/>
      <c r="CV42" s="479"/>
      <c r="CW42" s="54" t="s">
        <v>231</v>
      </c>
      <c r="CX42" s="45"/>
      <c r="CY42" s="54"/>
      <c r="CZ42" s="479"/>
      <c r="DA42" s="54" t="s">
        <v>231</v>
      </c>
      <c r="DB42" s="45"/>
      <c r="DC42" s="54"/>
      <c r="DD42" s="479"/>
      <c r="DE42" s="54" t="s">
        <v>231</v>
      </c>
      <c r="DF42" s="45"/>
      <c r="DG42" s="54"/>
      <c r="DH42" s="479"/>
      <c r="DI42" s="54" t="s">
        <v>231</v>
      </c>
      <c r="DJ42" s="45"/>
      <c r="DK42" s="54"/>
      <c r="DL42" s="479"/>
      <c r="DM42" s="54" t="s">
        <v>231</v>
      </c>
      <c r="DN42" s="45"/>
      <c r="DO42" s="54"/>
      <c r="DP42" s="479"/>
      <c r="DQ42" s="54" t="s">
        <v>231</v>
      </c>
      <c r="DR42" s="45"/>
      <c r="DS42" s="54"/>
      <c r="DT42" s="479"/>
      <c r="DU42" s="54" t="s">
        <v>231</v>
      </c>
      <c r="DV42" s="45"/>
      <c r="DW42" s="54"/>
      <c r="DX42" s="479"/>
      <c r="DY42" s="54" t="s">
        <v>231</v>
      </c>
      <c r="DZ42" s="45"/>
      <c r="EA42" s="54"/>
      <c r="EB42" s="479"/>
      <c r="EC42" s="54" t="s">
        <v>231</v>
      </c>
      <c r="ED42" s="45"/>
      <c r="EE42" s="54"/>
      <c r="EF42" s="479"/>
      <c r="EG42" s="54" t="s">
        <v>231</v>
      </c>
      <c r="EH42" s="45"/>
      <c r="EI42" s="54"/>
      <c r="EJ42" s="479"/>
      <c r="EK42" s="54" t="s">
        <v>231</v>
      </c>
      <c r="EL42" s="45"/>
      <c r="EM42" s="54"/>
      <c r="EN42" s="479"/>
      <c r="EO42" s="54" t="s">
        <v>231</v>
      </c>
      <c r="EP42" s="45"/>
      <c r="EQ42" s="54"/>
      <c r="ER42" s="479"/>
      <c r="ES42" s="54" t="s">
        <v>231</v>
      </c>
      <c r="ET42" s="45"/>
      <c r="EU42" s="54"/>
      <c r="EV42" s="479"/>
      <c r="EW42" s="54" t="s">
        <v>231</v>
      </c>
      <c r="EX42" s="45"/>
      <c r="EY42" s="54"/>
      <c r="EZ42" s="479"/>
      <c r="FA42" s="54" t="s">
        <v>231</v>
      </c>
      <c r="FB42" s="45"/>
      <c r="FC42" s="54"/>
      <c r="FD42" s="479"/>
      <c r="FE42" s="54" t="s">
        <v>231</v>
      </c>
      <c r="FF42" s="45"/>
      <c r="FG42" s="54"/>
      <c r="FH42" s="479"/>
      <c r="FI42" s="54" t="s">
        <v>231</v>
      </c>
      <c r="FJ42" s="45"/>
      <c r="FK42" s="54"/>
      <c r="FL42" s="479"/>
      <c r="FM42" s="54" t="s">
        <v>231</v>
      </c>
      <c r="FN42" s="45"/>
      <c r="FO42" s="54"/>
      <c r="FP42" s="479"/>
      <c r="FQ42" s="54" t="s">
        <v>231</v>
      </c>
      <c r="FR42" s="45"/>
      <c r="FS42" s="54"/>
      <c r="FT42" s="479"/>
      <c r="FU42" s="54" t="s">
        <v>231</v>
      </c>
      <c r="FV42" s="45"/>
      <c r="FW42" s="54"/>
      <c r="FX42" s="479"/>
      <c r="FY42" s="54" t="s">
        <v>231</v>
      </c>
      <c r="FZ42" s="45"/>
      <c r="GA42" s="54"/>
      <c r="GB42" s="479"/>
      <c r="GC42" s="54" t="s">
        <v>231</v>
      </c>
      <c r="GD42" s="45"/>
      <c r="GE42" s="54"/>
      <c r="GF42" s="479"/>
      <c r="GG42" s="54" t="s">
        <v>231</v>
      </c>
      <c r="GH42" s="45"/>
      <c r="GI42" s="54"/>
      <c r="GJ42" s="479"/>
      <c r="GK42" s="54" t="s">
        <v>231</v>
      </c>
      <c r="GL42" s="45"/>
      <c r="GM42" s="54"/>
      <c r="GN42" s="479"/>
      <c r="GO42" s="54" t="s">
        <v>231</v>
      </c>
      <c r="GP42" s="45"/>
      <c r="GQ42" s="54"/>
      <c r="GR42" s="479"/>
      <c r="GS42" s="54" t="s">
        <v>231</v>
      </c>
      <c r="GT42" s="45"/>
      <c r="GU42" s="54"/>
      <c r="GV42" s="479"/>
      <c r="GW42" s="54" t="s">
        <v>231</v>
      </c>
      <c r="GX42" s="45"/>
      <c r="GY42" s="54"/>
      <c r="GZ42" s="479"/>
      <c r="HA42" s="54" t="s">
        <v>231</v>
      </c>
      <c r="HB42" s="45"/>
      <c r="HC42" s="54"/>
      <c r="HD42" s="479"/>
      <c r="HE42" s="54" t="s">
        <v>231</v>
      </c>
      <c r="HF42" s="45"/>
      <c r="HG42" s="54"/>
      <c r="HH42" s="479"/>
      <c r="HI42" s="54" t="s">
        <v>231</v>
      </c>
      <c r="HJ42" s="45"/>
      <c r="HK42" s="54"/>
      <c r="HL42" s="479"/>
      <c r="HM42" s="54" t="s">
        <v>231</v>
      </c>
      <c r="HN42" s="45"/>
      <c r="HO42" s="54"/>
      <c r="HP42" s="479"/>
      <c r="HQ42" s="54" t="s">
        <v>231</v>
      </c>
      <c r="HR42" s="45"/>
      <c r="HS42" s="54"/>
      <c r="HT42" s="479"/>
    </row>
    <row r="43" spans="1:228" ht="67.5" x14ac:dyDescent="0.25">
      <c r="A43" s="54" t="s">
        <v>232</v>
      </c>
      <c r="B43" s="45"/>
      <c r="C43" s="54"/>
      <c r="D43" s="479"/>
      <c r="E43" s="54" t="s">
        <v>232</v>
      </c>
      <c r="F43" s="45"/>
      <c r="G43" s="54"/>
      <c r="H43" s="479"/>
      <c r="I43" s="54" t="s">
        <v>232</v>
      </c>
      <c r="J43" s="45"/>
      <c r="K43" s="54"/>
      <c r="L43" s="479"/>
      <c r="M43" s="54" t="s">
        <v>232</v>
      </c>
      <c r="N43" s="45"/>
      <c r="O43" s="54"/>
      <c r="P43" s="498"/>
      <c r="Q43" s="54" t="s">
        <v>232</v>
      </c>
      <c r="R43" s="45"/>
      <c r="S43" s="54"/>
      <c r="T43" s="479"/>
      <c r="U43" s="54" t="s">
        <v>232</v>
      </c>
      <c r="V43" s="45"/>
      <c r="W43" s="54"/>
      <c r="X43" s="479"/>
      <c r="Y43" s="54" t="s">
        <v>232</v>
      </c>
      <c r="Z43" s="45"/>
      <c r="AA43" s="54"/>
      <c r="AB43" s="479"/>
      <c r="AC43" s="54" t="s">
        <v>232</v>
      </c>
      <c r="AD43" s="45"/>
      <c r="AE43" s="54"/>
      <c r="AF43" s="479"/>
      <c r="AG43" s="54" t="s">
        <v>232</v>
      </c>
      <c r="AH43" s="45"/>
      <c r="AI43" s="54"/>
      <c r="AJ43" s="479"/>
      <c r="AK43" s="54" t="s">
        <v>232</v>
      </c>
      <c r="AL43" s="45"/>
      <c r="AM43" s="54"/>
      <c r="AN43" s="479"/>
      <c r="AO43" s="54" t="s">
        <v>232</v>
      </c>
      <c r="AP43" s="45"/>
      <c r="AQ43" s="54"/>
      <c r="AR43" s="479"/>
      <c r="AS43" s="54" t="s">
        <v>232</v>
      </c>
      <c r="AT43" s="45"/>
      <c r="AU43" s="54"/>
      <c r="AV43" s="479"/>
      <c r="AW43" s="54" t="s">
        <v>232</v>
      </c>
      <c r="AX43" s="45"/>
      <c r="AY43" s="54"/>
      <c r="AZ43" s="479"/>
      <c r="BA43" s="54" t="s">
        <v>232</v>
      </c>
      <c r="BB43" s="45"/>
      <c r="BC43" s="54"/>
      <c r="BD43" s="479"/>
      <c r="BE43" s="54" t="s">
        <v>232</v>
      </c>
      <c r="BF43" s="45"/>
      <c r="BG43" s="54"/>
      <c r="BH43" s="479"/>
      <c r="BI43" s="54" t="s">
        <v>232</v>
      </c>
      <c r="BJ43" s="45"/>
      <c r="BK43" s="54"/>
      <c r="BL43" s="479"/>
      <c r="BM43" s="54" t="s">
        <v>232</v>
      </c>
      <c r="BN43" s="45"/>
      <c r="BO43" s="54"/>
      <c r="BP43" s="479"/>
      <c r="BQ43" s="54" t="s">
        <v>232</v>
      </c>
      <c r="BR43" s="45"/>
      <c r="BS43" s="54"/>
      <c r="BT43" s="479"/>
      <c r="BU43" s="54" t="s">
        <v>232</v>
      </c>
      <c r="BV43" s="45"/>
      <c r="BW43" s="54"/>
      <c r="BX43" s="479"/>
      <c r="BY43" s="54" t="s">
        <v>232</v>
      </c>
      <c r="BZ43" s="45"/>
      <c r="CA43" s="54"/>
      <c r="CB43" s="479"/>
      <c r="CC43" s="54" t="s">
        <v>232</v>
      </c>
      <c r="CD43" s="45"/>
      <c r="CE43" s="54"/>
      <c r="CF43" s="479"/>
      <c r="CG43" s="54" t="s">
        <v>232</v>
      </c>
      <c r="CH43" s="45"/>
      <c r="CI43" s="54"/>
      <c r="CJ43" s="479"/>
      <c r="CK43" s="54" t="s">
        <v>232</v>
      </c>
      <c r="CL43" s="45"/>
      <c r="CM43" s="54"/>
      <c r="CN43" s="479"/>
      <c r="CO43" s="54" t="s">
        <v>232</v>
      </c>
      <c r="CP43" s="45"/>
      <c r="CQ43" s="54"/>
      <c r="CR43" s="479"/>
      <c r="CS43" s="54" t="s">
        <v>232</v>
      </c>
      <c r="CT43" s="45"/>
      <c r="CU43" s="54"/>
      <c r="CV43" s="479"/>
      <c r="CW43" s="54" t="s">
        <v>232</v>
      </c>
      <c r="CX43" s="45"/>
      <c r="CY43" s="54"/>
      <c r="CZ43" s="479"/>
      <c r="DA43" s="54" t="s">
        <v>232</v>
      </c>
      <c r="DB43" s="45"/>
      <c r="DC43" s="54"/>
      <c r="DD43" s="479"/>
      <c r="DE43" s="54" t="s">
        <v>232</v>
      </c>
      <c r="DF43" s="45"/>
      <c r="DG43" s="54"/>
      <c r="DH43" s="479"/>
      <c r="DI43" s="54" t="s">
        <v>232</v>
      </c>
      <c r="DJ43" s="45"/>
      <c r="DK43" s="54"/>
      <c r="DL43" s="479"/>
      <c r="DM43" s="54" t="s">
        <v>232</v>
      </c>
      <c r="DN43" s="45"/>
      <c r="DO43" s="54"/>
      <c r="DP43" s="479"/>
      <c r="DQ43" s="54" t="s">
        <v>232</v>
      </c>
      <c r="DR43" s="45"/>
      <c r="DS43" s="54"/>
      <c r="DT43" s="479"/>
      <c r="DU43" s="54" t="s">
        <v>232</v>
      </c>
      <c r="DV43" s="45"/>
      <c r="DW43" s="54"/>
      <c r="DX43" s="479"/>
      <c r="DY43" s="54" t="s">
        <v>232</v>
      </c>
      <c r="DZ43" s="45"/>
      <c r="EA43" s="54"/>
      <c r="EB43" s="479"/>
      <c r="EC43" s="54" t="s">
        <v>232</v>
      </c>
      <c r="ED43" s="45"/>
      <c r="EE43" s="54"/>
      <c r="EF43" s="479"/>
      <c r="EG43" s="54" t="s">
        <v>232</v>
      </c>
      <c r="EH43" s="45"/>
      <c r="EI43" s="54"/>
      <c r="EJ43" s="479"/>
      <c r="EK43" s="54" t="s">
        <v>232</v>
      </c>
      <c r="EL43" s="45"/>
      <c r="EM43" s="54"/>
      <c r="EN43" s="479"/>
      <c r="EO43" s="54" t="s">
        <v>232</v>
      </c>
      <c r="EP43" s="45"/>
      <c r="EQ43" s="54"/>
      <c r="ER43" s="479"/>
      <c r="ES43" s="54" t="s">
        <v>232</v>
      </c>
      <c r="ET43" s="45"/>
      <c r="EU43" s="54"/>
      <c r="EV43" s="479"/>
      <c r="EW43" s="54" t="s">
        <v>232</v>
      </c>
      <c r="EX43" s="45"/>
      <c r="EY43" s="54"/>
      <c r="EZ43" s="479"/>
      <c r="FA43" s="54" t="s">
        <v>232</v>
      </c>
      <c r="FB43" s="45"/>
      <c r="FC43" s="54"/>
      <c r="FD43" s="479"/>
      <c r="FE43" s="54" t="s">
        <v>232</v>
      </c>
      <c r="FF43" s="45"/>
      <c r="FG43" s="54"/>
      <c r="FH43" s="479"/>
      <c r="FI43" s="54" t="s">
        <v>232</v>
      </c>
      <c r="FJ43" s="45"/>
      <c r="FK43" s="54"/>
      <c r="FL43" s="479"/>
      <c r="FM43" s="54" t="s">
        <v>232</v>
      </c>
      <c r="FN43" s="45"/>
      <c r="FO43" s="54"/>
      <c r="FP43" s="479"/>
      <c r="FQ43" s="54" t="s">
        <v>232</v>
      </c>
      <c r="FR43" s="45"/>
      <c r="FS43" s="54"/>
      <c r="FT43" s="479"/>
      <c r="FU43" s="54" t="s">
        <v>232</v>
      </c>
      <c r="FV43" s="45"/>
      <c r="FW43" s="54"/>
      <c r="FX43" s="479"/>
      <c r="FY43" s="54" t="s">
        <v>232</v>
      </c>
      <c r="FZ43" s="45"/>
      <c r="GA43" s="54"/>
      <c r="GB43" s="479"/>
      <c r="GC43" s="54" t="s">
        <v>232</v>
      </c>
      <c r="GD43" s="45"/>
      <c r="GE43" s="54"/>
      <c r="GF43" s="479"/>
      <c r="GG43" s="54" t="s">
        <v>232</v>
      </c>
      <c r="GH43" s="45"/>
      <c r="GI43" s="54"/>
      <c r="GJ43" s="479"/>
      <c r="GK43" s="54" t="s">
        <v>232</v>
      </c>
      <c r="GL43" s="45"/>
      <c r="GM43" s="54"/>
      <c r="GN43" s="479"/>
      <c r="GO43" s="54" t="s">
        <v>232</v>
      </c>
      <c r="GP43" s="45"/>
      <c r="GQ43" s="54"/>
      <c r="GR43" s="479"/>
      <c r="GS43" s="54" t="s">
        <v>232</v>
      </c>
      <c r="GT43" s="45"/>
      <c r="GU43" s="54"/>
      <c r="GV43" s="479"/>
      <c r="GW43" s="54" t="s">
        <v>232</v>
      </c>
      <c r="GX43" s="45"/>
      <c r="GY43" s="54"/>
      <c r="GZ43" s="479"/>
      <c r="HA43" s="54" t="s">
        <v>232</v>
      </c>
      <c r="HB43" s="45"/>
      <c r="HC43" s="54"/>
      <c r="HD43" s="479"/>
      <c r="HE43" s="54" t="s">
        <v>232</v>
      </c>
      <c r="HF43" s="45"/>
      <c r="HG43" s="54"/>
      <c r="HH43" s="479"/>
      <c r="HI43" s="54" t="s">
        <v>232</v>
      </c>
      <c r="HJ43" s="45"/>
      <c r="HK43" s="54"/>
      <c r="HL43" s="479"/>
      <c r="HM43" s="54" t="s">
        <v>232</v>
      </c>
      <c r="HN43" s="45"/>
      <c r="HO43" s="54"/>
      <c r="HP43" s="479"/>
      <c r="HQ43" s="54" t="s">
        <v>232</v>
      </c>
      <c r="HR43" s="45"/>
      <c r="HS43" s="54"/>
      <c r="HT43" s="479"/>
    </row>
    <row r="44" spans="1:228" ht="56.25" x14ac:dyDescent="0.25">
      <c r="A44" s="54" t="s">
        <v>233</v>
      </c>
      <c r="B44" s="45"/>
      <c r="C44" s="54"/>
      <c r="D44" s="479"/>
      <c r="E44" s="54" t="s">
        <v>233</v>
      </c>
      <c r="F44" s="45"/>
      <c r="G44" s="54"/>
      <c r="H44" s="479"/>
      <c r="I44" s="54" t="s">
        <v>233</v>
      </c>
      <c r="J44" s="45"/>
      <c r="K44" s="54"/>
      <c r="L44" s="479"/>
      <c r="M44" s="54" t="s">
        <v>233</v>
      </c>
      <c r="N44" s="45"/>
      <c r="O44" s="54"/>
      <c r="P44" s="498"/>
      <c r="Q44" s="54" t="s">
        <v>233</v>
      </c>
      <c r="R44" s="45"/>
      <c r="S44" s="54"/>
      <c r="T44" s="479"/>
      <c r="U44" s="54" t="s">
        <v>233</v>
      </c>
      <c r="V44" s="45"/>
      <c r="W44" s="54"/>
      <c r="X44" s="479"/>
      <c r="Y44" s="54" t="s">
        <v>233</v>
      </c>
      <c r="Z44" s="45"/>
      <c r="AA44" s="54"/>
      <c r="AB44" s="479"/>
      <c r="AC44" s="54" t="s">
        <v>233</v>
      </c>
      <c r="AD44" s="45"/>
      <c r="AE44" s="54"/>
      <c r="AF44" s="479"/>
      <c r="AG44" s="54" t="s">
        <v>233</v>
      </c>
      <c r="AH44" s="45"/>
      <c r="AI44" s="54"/>
      <c r="AJ44" s="479"/>
      <c r="AK44" s="54" t="s">
        <v>233</v>
      </c>
      <c r="AL44" s="45"/>
      <c r="AM44" s="54"/>
      <c r="AN44" s="479"/>
      <c r="AO44" s="54" t="s">
        <v>233</v>
      </c>
      <c r="AP44" s="45"/>
      <c r="AQ44" s="54"/>
      <c r="AR44" s="479"/>
      <c r="AS44" s="54" t="s">
        <v>233</v>
      </c>
      <c r="AT44" s="45"/>
      <c r="AU44" s="54"/>
      <c r="AV44" s="479"/>
      <c r="AW44" s="54" t="s">
        <v>233</v>
      </c>
      <c r="AX44" s="45"/>
      <c r="AY44" s="54"/>
      <c r="AZ44" s="479"/>
      <c r="BA44" s="54" t="s">
        <v>233</v>
      </c>
      <c r="BB44" s="45"/>
      <c r="BC44" s="54"/>
      <c r="BD44" s="479"/>
      <c r="BE44" s="54" t="s">
        <v>233</v>
      </c>
      <c r="BF44" s="45"/>
      <c r="BG44" s="54"/>
      <c r="BH44" s="479"/>
      <c r="BI44" s="54" t="s">
        <v>233</v>
      </c>
      <c r="BJ44" s="45"/>
      <c r="BK44" s="54"/>
      <c r="BL44" s="479"/>
      <c r="BM44" s="54" t="s">
        <v>233</v>
      </c>
      <c r="BN44" s="45"/>
      <c r="BO44" s="54"/>
      <c r="BP44" s="479"/>
      <c r="BQ44" s="54" t="s">
        <v>233</v>
      </c>
      <c r="BR44" s="45"/>
      <c r="BS44" s="54"/>
      <c r="BT44" s="479"/>
      <c r="BU44" s="54" t="s">
        <v>233</v>
      </c>
      <c r="BV44" s="45"/>
      <c r="BW44" s="54"/>
      <c r="BX44" s="479"/>
      <c r="BY44" s="54" t="s">
        <v>233</v>
      </c>
      <c r="BZ44" s="45"/>
      <c r="CA44" s="54"/>
      <c r="CB44" s="479"/>
      <c r="CC44" s="54" t="s">
        <v>233</v>
      </c>
      <c r="CD44" s="45"/>
      <c r="CE44" s="54"/>
      <c r="CF44" s="479"/>
      <c r="CG44" s="54" t="s">
        <v>233</v>
      </c>
      <c r="CH44" s="45"/>
      <c r="CI44" s="54"/>
      <c r="CJ44" s="479"/>
      <c r="CK44" s="54" t="s">
        <v>233</v>
      </c>
      <c r="CL44" s="45"/>
      <c r="CM44" s="54"/>
      <c r="CN44" s="479"/>
      <c r="CO44" s="54" t="s">
        <v>233</v>
      </c>
      <c r="CP44" s="45"/>
      <c r="CQ44" s="54"/>
      <c r="CR44" s="479"/>
      <c r="CS44" s="54" t="s">
        <v>233</v>
      </c>
      <c r="CT44" s="45"/>
      <c r="CU44" s="54"/>
      <c r="CV44" s="479"/>
      <c r="CW44" s="54" t="s">
        <v>233</v>
      </c>
      <c r="CX44" s="45"/>
      <c r="CY44" s="54"/>
      <c r="CZ44" s="479"/>
      <c r="DA44" s="54" t="s">
        <v>233</v>
      </c>
      <c r="DB44" s="45"/>
      <c r="DC44" s="54"/>
      <c r="DD44" s="479"/>
      <c r="DE44" s="54" t="s">
        <v>233</v>
      </c>
      <c r="DF44" s="45"/>
      <c r="DG44" s="54"/>
      <c r="DH44" s="479"/>
      <c r="DI44" s="54" t="s">
        <v>233</v>
      </c>
      <c r="DJ44" s="45"/>
      <c r="DK44" s="54"/>
      <c r="DL44" s="479"/>
      <c r="DM44" s="54" t="s">
        <v>233</v>
      </c>
      <c r="DN44" s="45"/>
      <c r="DO44" s="54"/>
      <c r="DP44" s="479"/>
      <c r="DQ44" s="54" t="s">
        <v>233</v>
      </c>
      <c r="DR44" s="45"/>
      <c r="DS44" s="54"/>
      <c r="DT44" s="479"/>
      <c r="DU44" s="54" t="s">
        <v>233</v>
      </c>
      <c r="DV44" s="45"/>
      <c r="DW44" s="54"/>
      <c r="DX44" s="479"/>
      <c r="DY44" s="54" t="s">
        <v>233</v>
      </c>
      <c r="DZ44" s="45"/>
      <c r="EA44" s="54"/>
      <c r="EB44" s="479"/>
      <c r="EC44" s="54" t="s">
        <v>233</v>
      </c>
      <c r="ED44" s="45"/>
      <c r="EE44" s="54"/>
      <c r="EF44" s="479"/>
      <c r="EG44" s="54" t="s">
        <v>233</v>
      </c>
      <c r="EH44" s="45"/>
      <c r="EI44" s="54"/>
      <c r="EJ44" s="479"/>
      <c r="EK44" s="54" t="s">
        <v>233</v>
      </c>
      <c r="EL44" s="45"/>
      <c r="EM44" s="54"/>
      <c r="EN44" s="479"/>
      <c r="EO44" s="54" t="s">
        <v>233</v>
      </c>
      <c r="EP44" s="45"/>
      <c r="EQ44" s="54"/>
      <c r="ER44" s="479"/>
      <c r="ES44" s="54" t="s">
        <v>233</v>
      </c>
      <c r="ET44" s="45"/>
      <c r="EU44" s="54"/>
      <c r="EV44" s="479"/>
      <c r="EW44" s="54" t="s">
        <v>233</v>
      </c>
      <c r="EX44" s="45"/>
      <c r="EY44" s="54"/>
      <c r="EZ44" s="479"/>
      <c r="FA44" s="54" t="s">
        <v>233</v>
      </c>
      <c r="FB44" s="45"/>
      <c r="FC44" s="54"/>
      <c r="FD44" s="479"/>
      <c r="FE44" s="54" t="s">
        <v>233</v>
      </c>
      <c r="FF44" s="45"/>
      <c r="FG44" s="54"/>
      <c r="FH44" s="479"/>
      <c r="FI44" s="54" t="s">
        <v>233</v>
      </c>
      <c r="FJ44" s="45"/>
      <c r="FK44" s="54"/>
      <c r="FL44" s="479"/>
      <c r="FM44" s="54" t="s">
        <v>233</v>
      </c>
      <c r="FN44" s="45"/>
      <c r="FO44" s="54"/>
      <c r="FP44" s="479"/>
      <c r="FQ44" s="54" t="s">
        <v>233</v>
      </c>
      <c r="FR44" s="45"/>
      <c r="FS44" s="54"/>
      <c r="FT44" s="479"/>
      <c r="FU44" s="54" t="s">
        <v>233</v>
      </c>
      <c r="FV44" s="45"/>
      <c r="FW44" s="54"/>
      <c r="FX44" s="479"/>
      <c r="FY44" s="54" t="s">
        <v>233</v>
      </c>
      <c r="FZ44" s="45"/>
      <c r="GA44" s="54"/>
      <c r="GB44" s="479"/>
      <c r="GC44" s="54" t="s">
        <v>233</v>
      </c>
      <c r="GD44" s="45"/>
      <c r="GE44" s="54"/>
      <c r="GF44" s="479"/>
      <c r="GG44" s="54" t="s">
        <v>233</v>
      </c>
      <c r="GH44" s="45"/>
      <c r="GI44" s="54"/>
      <c r="GJ44" s="479"/>
      <c r="GK44" s="54" t="s">
        <v>233</v>
      </c>
      <c r="GL44" s="45"/>
      <c r="GM44" s="54"/>
      <c r="GN44" s="479"/>
      <c r="GO44" s="54" t="s">
        <v>233</v>
      </c>
      <c r="GP44" s="45"/>
      <c r="GQ44" s="54"/>
      <c r="GR44" s="479"/>
      <c r="GS44" s="54" t="s">
        <v>233</v>
      </c>
      <c r="GT44" s="45"/>
      <c r="GU44" s="54"/>
      <c r="GV44" s="479"/>
      <c r="GW44" s="54" t="s">
        <v>233</v>
      </c>
      <c r="GX44" s="45"/>
      <c r="GY44" s="54"/>
      <c r="GZ44" s="479"/>
      <c r="HA44" s="54" t="s">
        <v>233</v>
      </c>
      <c r="HB44" s="45"/>
      <c r="HC44" s="54"/>
      <c r="HD44" s="479"/>
      <c r="HE44" s="54" t="s">
        <v>233</v>
      </c>
      <c r="HF44" s="45"/>
      <c r="HG44" s="54"/>
      <c r="HH44" s="479"/>
      <c r="HI44" s="54" t="s">
        <v>233</v>
      </c>
      <c r="HJ44" s="45"/>
      <c r="HK44" s="54"/>
      <c r="HL44" s="479"/>
      <c r="HM44" s="54" t="s">
        <v>233</v>
      </c>
      <c r="HN44" s="45"/>
      <c r="HO44" s="54"/>
      <c r="HP44" s="479"/>
      <c r="HQ44" s="54" t="s">
        <v>233</v>
      </c>
      <c r="HR44" s="45"/>
      <c r="HS44" s="54"/>
      <c r="HT44" s="479"/>
    </row>
    <row r="45" spans="1:228" ht="56.25" x14ac:dyDescent="0.25">
      <c r="A45" s="54" t="s">
        <v>234</v>
      </c>
      <c r="B45" s="45"/>
      <c r="C45" s="54"/>
      <c r="D45" s="479"/>
      <c r="E45" s="54" t="s">
        <v>234</v>
      </c>
      <c r="F45" s="45"/>
      <c r="G45" s="54"/>
      <c r="H45" s="479"/>
      <c r="I45" s="54" t="s">
        <v>234</v>
      </c>
      <c r="J45" s="45"/>
      <c r="K45" s="54"/>
      <c r="L45" s="479"/>
      <c r="M45" s="54" t="s">
        <v>234</v>
      </c>
      <c r="N45" s="45"/>
      <c r="O45" s="54"/>
      <c r="P45" s="499"/>
      <c r="Q45" s="54" t="s">
        <v>234</v>
      </c>
      <c r="R45" s="45"/>
      <c r="S45" s="54"/>
      <c r="T45" s="479"/>
      <c r="U45" s="54" t="s">
        <v>234</v>
      </c>
      <c r="V45" s="45"/>
      <c r="W45" s="54"/>
      <c r="X45" s="479"/>
      <c r="Y45" s="54" t="s">
        <v>234</v>
      </c>
      <c r="Z45" s="45"/>
      <c r="AA45" s="54"/>
      <c r="AB45" s="479"/>
      <c r="AC45" s="54" t="s">
        <v>234</v>
      </c>
      <c r="AD45" s="45"/>
      <c r="AE45" s="54"/>
      <c r="AF45" s="479"/>
      <c r="AG45" s="54" t="s">
        <v>234</v>
      </c>
      <c r="AH45" s="45"/>
      <c r="AI45" s="54"/>
      <c r="AJ45" s="479"/>
      <c r="AK45" s="54" t="s">
        <v>234</v>
      </c>
      <c r="AL45" s="45"/>
      <c r="AM45" s="54"/>
      <c r="AN45" s="479"/>
      <c r="AO45" s="54" t="s">
        <v>234</v>
      </c>
      <c r="AP45" s="45"/>
      <c r="AQ45" s="54"/>
      <c r="AR45" s="479"/>
      <c r="AS45" s="54" t="s">
        <v>234</v>
      </c>
      <c r="AT45" s="45"/>
      <c r="AU45" s="54"/>
      <c r="AV45" s="479"/>
      <c r="AW45" s="54" t="s">
        <v>234</v>
      </c>
      <c r="AX45" s="45"/>
      <c r="AY45" s="54"/>
      <c r="AZ45" s="479"/>
      <c r="BA45" s="54" t="s">
        <v>234</v>
      </c>
      <c r="BB45" s="45"/>
      <c r="BC45" s="54"/>
      <c r="BD45" s="479"/>
      <c r="BE45" s="54" t="s">
        <v>234</v>
      </c>
      <c r="BF45" s="45"/>
      <c r="BG45" s="54"/>
      <c r="BH45" s="479"/>
      <c r="BI45" s="54" t="s">
        <v>234</v>
      </c>
      <c r="BJ45" s="45"/>
      <c r="BK45" s="54"/>
      <c r="BL45" s="479"/>
      <c r="BM45" s="54" t="s">
        <v>234</v>
      </c>
      <c r="BN45" s="45"/>
      <c r="BO45" s="54"/>
      <c r="BP45" s="479"/>
      <c r="BQ45" s="54" t="s">
        <v>234</v>
      </c>
      <c r="BR45" s="45"/>
      <c r="BS45" s="54"/>
      <c r="BT45" s="479"/>
      <c r="BU45" s="54" t="s">
        <v>234</v>
      </c>
      <c r="BV45" s="45"/>
      <c r="BW45" s="54"/>
      <c r="BX45" s="479"/>
      <c r="BY45" s="54" t="s">
        <v>234</v>
      </c>
      <c r="BZ45" s="45"/>
      <c r="CA45" s="54"/>
      <c r="CB45" s="479"/>
      <c r="CC45" s="54" t="s">
        <v>234</v>
      </c>
      <c r="CD45" s="45"/>
      <c r="CE45" s="54"/>
      <c r="CF45" s="479"/>
      <c r="CG45" s="54" t="s">
        <v>234</v>
      </c>
      <c r="CH45" s="45"/>
      <c r="CI45" s="54"/>
      <c r="CJ45" s="479"/>
      <c r="CK45" s="54" t="s">
        <v>234</v>
      </c>
      <c r="CL45" s="45"/>
      <c r="CM45" s="54"/>
      <c r="CN45" s="479"/>
      <c r="CO45" s="54" t="s">
        <v>234</v>
      </c>
      <c r="CP45" s="45"/>
      <c r="CQ45" s="54"/>
      <c r="CR45" s="479"/>
      <c r="CS45" s="54" t="s">
        <v>234</v>
      </c>
      <c r="CT45" s="45"/>
      <c r="CU45" s="54"/>
      <c r="CV45" s="479"/>
      <c r="CW45" s="54" t="s">
        <v>234</v>
      </c>
      <c r="CX45" s="45"/>
      <c r="CY45" s="54"/>
      <c r="CZ45" s="479"/>
      <c r="DA45" s="54" t="s">
        <v>234</v>
      </c>
      <c r="DB45" s="45"/>
      <c r="DC45" s="54"/>
      <c r="DD45" s="479"/>
      <c r="DE45" s="54" t="s">
        <v>234</v>
      </c>
      <c r="DF45" s="45"/>
      <c r="DG45" s="54"/>
      <c r="DH45" s="479"/>
      <c r="DI45" s="54" t="s">
        <v>234</v>
      </c>
      <c r="DJ45" s="45"/>
      <c r="DK45" s="54"/>
      <c r="DL45" s="479"/>
      <c r="DM45" s="54" t="s">
        <v>234</v>
      </c>
      <c r="DN45" s="45"/>
      <c r="DO45" s="54"/>
      <c r="DP45" s="479"/>
      <c r="DQ45" s="54" t="s">
        <v>234</v>
      </c>
      <c r="DR45" s="45"/>
      <c r="DS45" s="54"/>
      <c r="DT45" s="479"/>
      <c r="DU45" s="54" t="s">
        <v>234</v>
      </c>
      <c r="DV45" s="45"/>
      <c r="DW45" s="54"/>
      <c r="DX45" s="479"/>
      <c r="DY45" s="54" t="s">
        <v>234</v>
      </c>
      <c r="DZ45" s="45"/>
      <c r="EA45" s="54"/>
      <c r="EB45" s="479"/>
      <c r="EC45" s="54" t="s">
        <v>234</v>
      </c>
      <c r="ED45" s="45"/>
      <c r="EE45" s="54"/>
      <c r="EF45" s="479"/>
      <c r="EG45" s="54" t="s">
        <v>234</v>
      </c>
      <c r="EH45" s="45"/>
      <c r="EI45" s="54"/>
      <c r="EJ45" s="479"/>
      <c r="EK45" s="54" t="s">
        <v>234</v>
      </c>
      <c r="EL45" s="45"/>
      <c r="EM45" s="54"/>
      <c r="EN45" s="479"/>
      <c r="EO45" s="54" t="s">
        <v>234</v>
      </c>
      <c r="EP45" s="45"/>
      <c r="EQ45" s="54"/>
      <c r="ER45" s="479"/>
      <c r="ES45" s="54" t="s">
        <v>234</v>
      </c>
      <c r="ET45" s="45"/>
      <c r="EU45" s="54"/>
      <c r="EV45" s="479"/>
      <c r="EW45" s="54" t="s">
        <v>234</v>
      </c>
      <c r="EX45" s="45"/>
      <c r="EY45" s="54"/>
      <c r="EZ45" s="479"/>
      <c r="FA45" s="54" t="s">
        <v>234</v>
      </c>
      <c r="FB45" s="45"/>
      <c r="FC45" s="54"/>
      <c r="FD45" s="479"/>
      <c r="FE45" s="54" t="s">
        <v>234</v>
      </c>
      <c r="FF45" s="45"/>
      <c r="FG45" s="54"/>
      <c r="FH45" s="479"/>
      <c r="FI45" s="54" t="s">
        <v>234</v>
      </c>
      <c r="FJ45" s="45"/>
      <c r="FK45" s="54"/>
      <c r="FL45" s="479"/>
      <c r="FM45" s="54" t="s">
        <v>234</v>
      </c>
      <c r="FN45" s="45"/>
      <c r="FO45" s="54"/>
      <c r="FP45" s="479"/>
      <c r="FQ45" s="54" t="s">
        <v>234</v>
      </c>
      <c r="FR45" s="45"/>
      <c r="FS45" s="54"/>
      <c r="FT45" s="479"/>
      <c r="FU45" s="54" t="s">
        <v>234</v>
      </c>
      <c r="FV45" s="45"/>
      <c r="FW45" s="54"/>
      <c r="FX45" s="479"/>
      <c r="FY45" s="54" t="s">
        <v>234</v>
      </c>
      <c r="FZ45" s="45"/>
      <c r="GA45" s="54"/>
      <c r="GB45" s="479"/>
      <c r="GC45" s="54" t="s">
        <v>234</v>
      </c>
      <c r="GD45" s="45"/>
      <c r="GE45" s="54"/>
      <c r="GF45" s="479"/>
      <c r="GG45" s="54" t="s">
        <v>234</v>
      </c>
      <c r="GH45" s="45"/>
      <c r="GI45" s="54"/>
      <c r="GJ45" s="479"/>
      <c r="GK45" s="54" t="s">
        <v>234</v>
      </c>
      <c r="GL45" s="45"/>
      <c r="GM45" s="54"/>
      <c r="GN45" s="479"/>
      <c r="GO45" s="54" t="s">
        <v>234</v>
      </c>
      <c r="GP45" s="45"/>
      <c r="GQ45" s="54"/>
      <c r="GR45" s="479"/>
      <c r="GS45" s="54" t="s">
        <v>234</v>
      </c>
      <c r="GT45" s="45"/>
      <c r="GU45" s="54"/>
      <c r="GV45" s="479"/>
      <c r="GW45" s="54" t="s">
        <v>234</v>
      </c>
      <c r="GX45" s="45"/>
      <c r="GY45" s="54"/>
      <c r="GZ45" s="479"/>
      <c r="HA45" s="54" t="s">
        <v>234</v>
      </c>
      <c r="HB45" s="45"/>
      <c r="HC45" s="54"/>
      <c r="HD45" s="479"/>
      <c r="HE45" s="54" t="s">
        <v>234</v>
      </c>
      <c r="HF45" s="45"/>
      <c r="HG45" s="54"/>
      <c r="HH45" s="479"/>
      <c r="HI45" s="54" t="s">
        <v>234</v>
      </c>
      <c r="HJ45" s="45"/>
      <c r="HK45" s="54"/>
      <c r="HL45" s="479"/>
      <c r="HM45" s="54" t="s">
        <v>234</v>
      </c>
      <c r="HN45" s="45"/>
      <c r="HO45" s="54"/>
      <c r="HP45" s="479"/>
      <c r="HQ45" s="54" t="s">
        <v>234</v>
      </c>
      <c r="HR45" s="45"/>
      <c r="HS45" s="54"/>
      <c r="HT45" s="479"/>
    </row>
    <row r="46" spans="1:228" ht="62.25" customHeight="1" x14ac:dyDescent="0.25">
      <c r="Y46" s="84" t="s">
        <v>872</v>
      </c>
      <c r="Z46" s="496" t="str">
        <f>IF('Mapa de Riesgos y Oportunidades'!$C$18="Oportunidad","NO APLICA",'Mapa de Riesgos y Oportunidades'!M43)</f>
        <v>Solicitar adquisición y mantenimiento de equipos audiovisuales para atención académica</v>
      </c>
      <c r="AA46" s="496"/>
      <c r="AB46" s="496"/>
    </row>
    <row r="47" spans="1:228" ht="22.5" x14ac:dyDescent="0.25">
      <c r="A47" s="3" t="s">
        <v>308</v>
      </c>
      <c r="Y47" s="54" t="s">
        <v>228</v>
      </c>
      <c r="Z47" s="45" t="s">
        <v>395</v>
      </c>
      <c r="AA47" s="45">
        <f>IF(Z47="x",15,0)+IF(Z48="x",5,0)+IF(Z49="x",15,0)+IF(Z50="x",10,0)+IF(Z51="x",15,0)+IF(Z52="x",10,0)+IF(Z53="x",30,0)</f>
        <v>30</v>
      </c>
      <c r="AB47" s="479">
        <f>IF(AA47&lt;=50,0,IF(AA47&lt;=75,1,IF(AA47&lt;=100,2,"Error")))</f>
        <v>0</v>
      </c>
    </row>
    <row r="48" spans="1:228" ht="22.5" x14ac:dyDescent="0.25">
      <c r="Y48" s="54" t="s">
        <v>229</v>
      </c>
      <c r="Z48" s="45" t="s">
        <v>395</v>
      </c>
      <c r="AA48" s="54"/>
      <c r="AB48" s="479"/>
    </row>
    <row r="49" spans="25:28" x14ac:dyDescent="0.25">
      <c r="Y49" s="54" t="s">
        <v>230</v>
      </c>
      <c r="Z49" s="45"/>
      <c r="AA49" s="54"/>
      <c r="AB49" s="479"/>
    </row>
    <row r="50" spans="25:28" x14ac:dyDescent="0.25">
      <c r="Y50" s="54" t="s">
        <v>231</v>
      </c>
      <c r="Z50" s="45" t="s">
        <v>395</v>
      </c>
      <c r="AA50" s="54"/>
      <c r="AB50" s="479"/>
    </row>
    <row r="51" spans="25:28" ht="22.5" x14ac:dyDescent="0.25">
      <c r="Y51" s="54" t="s">
        <v>232</v>
      </c>
      <c r="Z51" s="45"/>
      <c r="AA51" s="54"/>
      <c r="AB51" s="479"/>
    </row>
    <row r="52" spans="25:28" ht="22.5" x14ac:dyDescent="0.25">
      <c r="Y52" s="54" t="s">
        <v>233</v>
      </c>
      <c r="Z52" s="45"/>
      <c r="AA52" s="54"/>
      <c r="AB52" s="479"/>
    </row>
    <row r="53" spans="25:28" ht="22.5" x14ac:dyDescent="0.25">
      <c r="Y53" s="54" t="s">
        <v>234</v>
      </c>
      <c r="Z53" s="45"/>
      <c r="AA53" s="54"/>
      <c r="AB53" s="479"/>
    </row>
    <row r="54" spans="25:28" ht="67.5" customHeight="1" x14ac:dyDescent="0.25">
      <c r="Y54" s="84" t="s">
        <v>872</v>
      </c>
      <c r="Z54" s="496" t="str">
        <f>IF('Mapa de Riesgos y Oportunidades'!$C$18="Oportunidad","NO APLICA",'Mapa de Riesgos y Oportunidades'!M44)</f>
        <v>Recomendar la adquisición de nuevo  material bibliográfico.</v>
      </c>
      <c r="AA54" s="496"/>
      <c r="AB54" s="496"/>
    </row>
    <row r="55" spans="25:28" ht="22.5" x14ac:dyDescent="0.25">
      <c r="Y55" s="54" t="s">
        <v>228</v>
      </c>
      <c r="Z55" s="112"/>
      <c r="AA55" s="45">
        <f>IF(Z55="x",15,0)+IF(Z56="x",5,0)+IF(Z57="x",15,0)+IF(Z58="x",10,0)+IF(Z59="x",15,0)+IF(Z60="x",10,0)+IF(Z61="x",30,0)</f>
        <v>0</v>
      </c>
      <c r="AB55" s="479">
        <f>IF(AA55&lt;=50,0,IF(AA55&lt;=75,1,IF(AA55&lt;=100,2,"Error")))</f>
        <v>0</v>
      </c>
    </row>
    <row r="56" spans="25:28" ht="22.5" x14ac:dyDescent="0.25">
      <c r="Y56" s="54" t="s">
        <v>229</v>
      </c>
      <c r="Z56" s="112"/>
      <c r="AA56" s="54"/>
      <c r="AB56" s="479"/>
    </row>
    <row r="57" spans="25:28" x14ac:dyDescent="0.25">
      <c r="Y57" s="54" t="s">
        <v>230</v>
      </c>
      <c r="Z57" s="112"/>
      <c r="AA57" s="54"/>
      <c r="AB57" s="479"/>
    </row>
    <row r="58" spans="25:28" x14ac:dyDescent="0.25">
      <c r="Y58" s="54" t="s">
        <v>231</v>
      </c>
      <c r="Z58" s="112"/>
      <c r="AA58" s="54"/>
      <c r="AB58" s="479"/>
    </row>
    <row r="59" spans="25:28" ht="22.5" x14ac:dyDescent="0.25">
      <c r="Y59" s="54" t="s">
        <v>232</v>
      </c>
      <c r="Z59" s="112"/>
      <c r="AA59" s="54"/>
      <c r="AB59" s="479"/>
    </row>
    <row r="60" spans="25:28" ht="22.5" x14ac:dyDescent="0.25">
      <c r="Y60" s="54" t="s">
        <v>233</v>
      </c>
      <c r="Z60" s="112"/>
      <c r="AA60" s="54"/>
      <c r="AB60" s="479"/>
    </row>
    <row r="61" spans="25:28" ht="22.5" x14ac:dyDescent="0.25">
      <c r="Y61" s="54" t="s">
        <v>234</v>
      </c>
      <c r="Z61" s="112"/>
      <c r="AA61" s="54"/>
      <c r="AB61" s="479"/>
    </row>
  </sheetData>
  <mergeCells count="639">
    <mergeCell ref="GZ39:GZ45"/>
    <mergeCell ref="HD39:HD45"/>
    <mergeCell ref="HH39:HH45"/>
    <mergeCell ref="HL39:HL45"/>
    <mergeCell ref="HP39:HP45"/>
    <mergeCell ref="HQ4:HT4"/>
    <mergeCell ref="HR5:HT5"/>
    <mergeCell ref="HT7:HT13"/>
    <mergeCell ref="HR14:HT14"/>
    <mergeCell ref="HT15:HT21"/>
    <mergeCell ref="HR22:HT22"/>
    <mergeCell ref="HT23:HT29"/>
    <mergeCell ref="HR30:HT30"/>
    <mergeCell ref="HT31:HT37"/>
    <mergeCell ref="HR38:HT38"/>
    <mergeCell ref="HT39:HT45"/>
    <mergeCell ref="GZ31:GZ37"/>
    <mergeCell ref="HD31:HD37"/>
    <mergeCell ref="HH31:HH37"/>
    <mergeCell ref="HL31:HL37"/>
    <mergeCell ref="HP31:HP37"/>
    <mergeCell ref="GX38:GZ38"/>
    <mergeCell ref="HB38:HD38"/>
    <mergeCell ref="HF38:HH38"/>
    <mergeCell ref="HJ38:HL38"/>
    <mergeCell ref="HN38:HP38"/>
    <mergeCell ref="GZ23:GZ29"/>
    <mergeCell ref="HD23:HD29"/>
    <mergeCell ref="HH23:HH29"/>
    <mergeCell ref="HL23:HL29"/>
    <mergeCell ref="HP23:HP29"/>
    <mergeCell ref="GX30:GZ30"/>
    <mergeCell ref="HB30:HD30"/>
    <mergeCell ref="HF30:HH30"/>
    <mergeCell ref="HJ30:HL30"/>
    <mergeCell ref="HN30:HP30"/>
    <mergeCell ref="GZ15:GZ21"/>
    <mergeCell ref="HD15:HD21"/>
    <mergeCell ref="HH15:HH21"/>
    <mergeCell ref="HL15:HL21"/>
    <mergeCell ref="HP15:HP21"/>
    <mergeCell ref="GX22:GZ22"/>
    <mergeCell ref="HB22:HD22"/>
    <mergeCell ref="HF22:HH22"/>
    <mergeCell ref="HJ22:HL22"/>
    <mergeCell ref="HN22:HP22"/>
    <mergeCell ref="GZ7:GZ13"/>
    <mergeCell ref="HD7:HD13"/>
    <mergeCell ref="HH7:HH13"/>
    <mergeCell ref="HL7:HL13"/>
    <mergeCell ref="HP7:HP13"/>
    <mergeCell ref="GX14:GZ14"/>
    <mergeCell ref="HB14:HD14"/>
    <mergeCell ref="HF14:HH14"/>
    <mergeCell ref="HJ14:HL14"/>
    <mergeCell ref="HN14:HP14"/>
    <mergeCell ref="GW4:GZ4"/>
    <mergeCell ref="HA4:HD4"/>
    <mergeCell ref="HE4:HH4"/>
    <mergeCell ref="HI4:HL4"/>
    <mergeCell ref="HM4:HP4"/>
    <mergeCell ref="GX5:GZ5"/>
    <mergeCell ref="HB5:HD5"/>
    <mergeCell ref="HF5:HH5"/>
    <mergeCell ref="HJ5:HL5"/>
    <mergeCell ref="HN5:HP5"/>
    <mergeCell ref="Z54:AB54"/>
    <mergeCell ref="AB55:AB61"/>
    <mergeCell ref="DE2:DH2"/>
    <mergeCell ref="CC2:CF2"/>
    <mergeCell ref="BY2:CB2"/>
    <mergeCell ref="GT38:GV38"/>
    <mergeCell ref="GV39:GV45"/>
    <mergeCell ref="GS4:GV4"/>
    <mergeCell ref="GT5:GV5"/>
    <mergeCell ref="GV7:GV13"/>
    <mergeCell ref="GT14:GV14"/>
    <mergeCell ref="GV15:GV21"/>
    <mergeCell ref="GT22:GV22"/>
    <mergeCell ref="GV23:GV29"/>
    <mergeCell ref="GT30:GV30"/>
    <mergeCell ref="GV31:GV37"/>
    <mergeCell ref="GJ39:GJ45"/>
    <mergeCell ref="GN39:GN45"/>
    <mergeCell ref="GO4:GR4"/>
    <mergeCell ref="GP5:GR5"/>
    <mergeCell ref="GR7:GR13"/>
    <mergeCell ref="GP14:GR14"/>
    <mergeCell ref="GR15:GR21"/>
    <mergeCell ref="GP22:GR22"/>
    <mergeCell ref="GR23:GR29"/>
    <mergeCell ref="GP30:GR30"/>
    <mergeCell ref="GR31:GR37"/>
    <mergeCell ref="GP38:GR38"/>
    <mergeCell ref="GR39:GR45"/>
    <mergeCell ref="GH22:GJ22"/>
    <mergeCell ref="GL22:GN22"/>
    <mergeCell ref="GJ23:GJ29"/>
    <mergeCell ref="GN23:GN29"/>
    <mergeCell ref="GH30:GJ30"/>
    <mergeCell ref="GL30:GN30"/>
    <mergeCell ref="GJ31:GJ37"/>
    <mergeCell ref="GN31:GN37"/>
    <mergeCell ref="GH38:GJ38"/>
    <mergeCell ref="GL38:GN38"/>
    <mergeCell ref="GG4:GJ4"/>
    <mergeCell ref="GK4:GN4"/>
    <mergeCell ref="GH5:GJ5"/>
    <mergeCell ref="GL5:GN5"/>
    <mergeCell ref="GJ7:GJ13"/>
    <mergeCell ref="GN7:GN13"/>
    <mergeCell ref="GH14:GJ14"/>
    <mergeCell ref="GL14:GN14"/>
    <mergeCell ref="GJ15:GJ21"/>
    <mergeCell ref="GN15:GN21"/>
    <mergeCell ref="FN38:FP38"/>
    <mergeCell ref="FR38:FT38"/>
    <mergeCell ref="FV38:FX38"/>
    <mergeCell ref="FZ38:GB38"/>
    <mergeCell ref="FP39:FP45"/>
    <mergeCell ref="FT39:FT45"/>
    <mergeCell ref="FX39:FX45"/>
    <mergeCell ref="GB39:GB45"/>
    <mergeCell ref="GC4:GF4"/>
    <mergeCell ref="GD5:GF5"/>
    <mergeCell ref="GF7:GF13"/>
    <mergeCell ref="GD14:GF14"/>
    <mergeCell ref="GF15:GF21"/>
    <mergeCell ref="GD22:GF22"/>
    <mergeCell ref="GF23:GF29"/>
    <mergeCell ref="GD30:GF30"/>
    <mergeCell ref="GF31:GF37"/>
    <mergeCell ref="GD38:GF38"/>
    <mergeCell ref="GF39:GF45"/>
    <mergeCell ref="FP23:FP29"/>
    <mergeCell ref="FT23:FT29"/>
    <mergeCell ref="FX23:FX29"/>
    <mergeCell ref="GB23:GB29"/>
    <mergeCell ref="FN30:FP30"/>
    <mergeCell ref="FR30:FT30"/>
    <mergeCell ref="FV30:FX30"/>
    <mergeCell ref="FZ30:GB30"/>
    <mergeCell ref="FP31:FP37"/>
    <mergeCell ref="FT31:FT37"/>
    <mergeCell ref="FX31:FX37"/>
    <mergeCell ref="GB31:GB37"/>
    <mergeCell ref="FN14:FP14"/>
    <mergeCell ref="FR14:FT14"/>
    <mergeCell ref="FV14:FX14"/>
    <mergeCell ref="FZ14:GB14"/>
    <mergeCell ref="FP15:FP21"/>
    <mergeCell ref="FT15:FT21"/>
    <mergeCell ref="FX15:FX21"/>
    <mergeCell ref="GB15:GB21"/>
    <mergeCell ref="FN22:FP22"/>
    <mergeCell ref="FR22:FT22"/>
    <mergeCell ref="FV22:FX22"/>
    <mergeCell ref="FZ22:GB22"/>
    <mergeCell ref="FM4:FP4"/>
    <mergeCell ref="FQ4:FT4"/>
    <mergeCell ref="FU4:FX4"/>
    <mergeCell ref="FY4:GB4"/>
    <mergeCell ref="FN5:FP5"/>
    <mergeCell ref="FR5:FT5"/>
    <mergeCell ref="FV5:FX5"/>
    <mergeCell ref="FZ5:GB5"/>
    <mergeCell ref="FP7:FP13"/>
    <mergeCell ref="FT7:FT13"/>
    <mergeCell ref="FX7:FX13"/>
    <mergeCell ref="GB7:GB13"/>
    <mergeCell ref="FB38:FD38"/>
    <mergeCell ref="FD39:FD45"/>
    <mergeCell ref="FE4:FH4"/>
    <mergeCell ref="FI4:FL4"/>
    <mergeCell ref="FF5:FH5"/>
    <mergeCell ref="FJ5:FL5"/>
    <mergeCell ref="FH7:FH13"/>
    <mergeCell ref="FL7:FL13"/>
    <mergeCell ref="FF14:FH14"/>
    <mergeCell ref="FJ14:FL14"/>
    <mergeCell ref="FH15:FH21"/>
    <mergeCell ref="FL15:FL21"/>
    <mergeCell ref="FF22:FH22"/>
    <mergeCell ref="FJ22:FL22"/>
    <mergeCell ref="FH23:FH29"/>
    <mergeCell ref="FL23:FL29"/>
    <mergeCell ref="FF30:FH30"/>
    <mergeCell ref="FJ30:FL30"/>
    <mergeCell ref="FH31:FH37"/>
    <mergeCell ref="FL31:FL37"/>
    <mergeCell ref="FF38:FH38"/>
    <mergeCell ref="FJ38:FL38"/>
    <mergeCell ref="FH39:FH45"/>
    <mergeCell ref="FL39:FL45"/>
    <mergeCell ref="FA4:FD4"/>
    <mergeCell ref="FB5:FD5"/>
    <mergeCell ref="FD7:FD13"/>
    <mergeCell ref="FB14:FD14"/>
    <mergeCell ref="FD15:FD21"/>
    <mergeCell ref="FB22:FD22"/>
    <mergeCell ref="FD23:FD29"/>
    <mergeCell ref="FB30:FD30"/>
    <mergeCell ref="FD31:FD37"/>
    <mergeCell ref="Z46:AB46"/>
    <mergeCell ref="AB47:AB53"/>
    <mergeCell ref="X39:X45"/>
    <mergeCell ref="AB39:AB45"/>
    <mergeCell ref="AF39:AF45"/>
    <mergeCell ref="AJ39:AJ45"/>
    <mergeCell ref="AN39:AN45"/>
    <mergeCell ref="D39:D45"/>
    <mergeCell ref="H39:H45"/>
    <mergeCell ref="L39:L45"/>
    <mergeCell ref="P39:P45"/>
    <mergeCell ref="T39:T45"/>
    <mergeCell ref="V38:X38"/>
    <mergeCell ref="Z38:AB38"/>
    <mergeCell ref="AD38:AF38"/>
    <mergeCell ref="AH38:AJ38"/>
    <mergeCell ref="AL38:AN38"/>
    <mergeCell ref="B38:D38"/>
    <mergeCell ref="F38:H38"/>
    <mergeCell ref="J38:L38"/>
    <mergeCell ref="N38:P38"/>
    <mergeCell ref="R38:T38"/>
    <mergeCell ref="X31:X37"/>
    <mergeCell ref="AB31:AB37"/>
    <mergeCell ref="AF31:AF37"/>
    <mergeCell ref="AJ31:AJ37"/>
    <mergeCell ref="AN31:AN37"/>
    <mergeCell ref="D31:D37"/>
    <mergeCell ref="H31:H37"/>
    <mergeCell ref="L31:L37"/>
    <mergeCell ref="P31:P37"/>
    <mergeCell ref="T31:T37"/>
    <mergeCell ref="V30:X30"/>
    <mergeCell ref="Z30:AB30"/>
    <mergeCell ref="AD30:AF30"/>
    <mergeCell ref="AH30:AJ30"/>
    <mergeCell ref="AL30:AN30"/>
    <mergeCell ref="B30:D30"/>
    <mergeCell ref="F30:H30"/>
    <mergeCell ref="J30:L30"/>
    <mergeCell ref="N30:P30"/>
    <mergeCell ref="R30:T30"/>
    <mergeCell ref="A1:E1"/>
    <mergeCell ref="AD22:AF22"/>
    <mergeCell ref="AF23:AF29"/>
    <mergeCell ref="AG4:AJ4"/>
    <mergeCell ref="AK4:AN4"/>
    <mergeCell ref="AH5:AJ5"/>
    <mergeCell ref="AL5:AN5"/>
    <mergeCell ref="AJ7:AJ13"/>
    <mergeCell ref="AN7:AN13"/>
    <mergeCell ref="AH14:AJ14"/>
    <mergeCell ref="AL14:AN14"/>
    <mergeCell ref="AJ15:AJ21"/>
    <mergeCell ref="AN15:AN21"/>
    <mergeCell ref="AH22:AJ22"/>
    <mergeCell ref="AL22:AN22"/>
    <mergeCell ref="AJ23:AJ29"/>
    <mergeCell ref="AN23:AN29"/>
    <mergeCell ref="AC4:AF4"/>
    <mergeCell ref="AD5:AF5"/>
    <mergeCell ref="AF7:AF13"/>
    <mergeCell ref="AD14:AF14"/>
    <mergeCell ref="AF15:AF21"/>
    <mergeCell ref="X23:X29"/>
    <mergeCell ref="Y4:AB4"/>
    <mergeCell ref="Z5:AB5"/>
    <mergeCell ref="AB7:AB13"/>
    <mergeCell ref="Z14:AB14"/>
    <mergeCell ref="AB15:AB21"/>
    <mergeCell ref="Z22:AB22"/>
    <mergeCell ref="AB23:AB29"/>
    <mergeCell ref="R5:T5"/>
    <mergeCell ref="R14:T14"/>
    <mergeCell ref="Q4:T4"/>
    <mergeCell ref="R22:T22"/>
    <mergeCell ref="U4:X4"/>
    <mergeCell ref="V5:X5"/>
    <mergeCell ref="X7:X13"/>
    <mergeCell ref="V14:X14"/>
    <mergeCell ref="X15:X21"/>
    <mergeCell ref="V22:X22"/>
    <mergeCell ref="M4:P4"/>
    <mergeCell ref="N5:P5"/>
    <mergeCell ref="N14:P14"/>
    <mergeCell ref="N22:P22"/>
    <mergeCell ref="I4:L4"/>
    <mergeCell ref="J5:L5"/>
    <mergeCell ref="T23:T29"/>
    <mergeCell ref="T7:T13"/>
    <mergeCell ref="T15:T21"/>
    <mergeCell ref="L23:L29"/>
    <mergeCell ref="P7:P13"/>
    <mergeCell ref="P15:P21"/>
    <mergeCell ref="P23:P29"/>
    <mergeCell ref="L7:L13"/>
    <mergeCell ref="L15:L21"/>
    <mergeCell ref="J14:L14"/>
    <mergeCell ref="J22:L22"/>
    <mergeCell ref="A2:D2"/>
    <mergeCell ref="D23:D29"/>
    <mergeCell ref="E4:H4"/>
    <mergeCell ref="H7:H13"/>
    <mergeCell ref="H15:H21"/>
    <mergeCell ref="H23:H29"/>
    <mergeCell ref="D15:D21"/>
    <mergeCell ref="B14:D14"/>
    <mergeCell ref="B5:D5"/>
    <mergeCell ref="F5:H5"/>
    <mergeCell ref="F14:H14"/>
    <mergeCell ref="F22:H22"/>
    <mergeCell ref="D7:D13"/>
    <mergeCell ref="A4:D4"/>
    <mergeCell ref="B22:D22"/>
    <mergeCell ref="AO4:AR4"/>
    <mergeCell ref="AP5:AR5"/>
    <mergeCell ref="AR7:AR13"/>
    <mergeCell ref="AP14:AR14"/>
    <mergeCell ref="AR15:AR21"/>
    <mergeCell ref="AP22:AR22"/>
    <mergeCell ref="AR23:AR29"/>
    <mergeCell ref="AP30:AR30"/>
    <mergeCell ref="AR31:AR37"/>
    <mergeCell ref="AP38:AR38"/>
    <mergeCell ref="AR39:AR45"/>
    <mergeCell ref="AS4:AV4"/>
    <mergeCell ref="AW4:AZ4"/>
    <mergeCell ref="AT5:AV5"/>
    <mergeCell ref="AX5:AZ5"/>
    <mergeCell ref="AV7:AV13"/>
    <mergeCell ref="AZ7:AZ13"/>
    <mergeCell ref="AT14:AV14"/>
    <mergeCell ref="AX14:AZ14"/>
    <mergeCell ref="AV15:AV21"/>
    <mergeCell ref="AZ15:AZ21"/>
    <mergeCell ref="AT22:AV22"/>
    <mergeCell ref="AX22:AZ22"/>
    <mergeCell ref="AV23:AV29"/>
    <mergeCell ref="AZ23:AZ29"/>
    <mergeCell ref="AT30:AV30"/>
    <mergeCell ref="AX30:AZ30"/>
    <mergeCell ref="AV31:AV37"/>
    <mergeCell ref="AZ31:AZ37"/>
    <mergeCell ref="AT38:AV38"/>
    <mergeCell ref="AX38:AZ38"/>
    <mergeCell ref="AV39:AV45"/>
    <mergeCell ref="AZ39:AZ45"/>
    <mergeCell ref="BA4:BD4"/>
    <mergeCell ref="BE4:BH4"/>
    <mergeCell ref="BI4:BL4"/>
    <mergeCell ref="BM4:BP4"/>
    <mergeCell ref="BB5:BD5"/>
    <mergeCell ref="BF5:BH5"/>
    <mergeCell ref="BJ5:BL5"/>
    <mergeCell ref="BN5:BP5"/>
    <mergeCell ref="BD7:BD13"/>
    <mergeCell ref="BH7:BH13"/>
    <mergeCell ref="BL7:BL13"/>
    <mergeCell ref="BP7:BP13"/>
    <mergeCell ref="BL31:BL37"/>
    <mergeCell ref="BP31:BP37"/>
    <mergeCell ref="BB14:BD14"/>
    <mergeCell ref="BF14:BH14"/>
    <mergeCell ref="BJ14:BL14"/>
    <mergeCell ref="BN14:BP14"/>
    <mergeCell ref="BD15:BD21"/>
    <mergeCell ref="BH15:BH21"/>
    <mergeCell ref="BL15:BL21"/>
    <mergeCell ref="BP15:BP21"/>
    <mergeCell ref="BB22:BD22"/>
    <mergeCell ref="BF22:BH22"/>
    <mergeCell ref="BJ22:BL22"/>
    <mergeCell ref="BN22:BP22"/>
    <mergeCell ref="BB38:BD38"/>
    <mergeCell ref="BF38:BH38"/>
    <mergeCell ref="BJ38:BL38"/>
    <mergeCell ref="BN38:BP38"/>
    <mergeCell ref="BD39:BD45"/>
    <mergeCell ref="BH39:BH45"/>
    <mergeCell ref="BL39:BL45"/>
    <mergeCell ref="BP39:BP45"/>
    <mergeCell ref="BQ4:BT4"/>
    <mergeCell ref="BT7:BT13"/>
    <mergeCell ref="BT15:BT21"/>
    <mergeCell ref="BT23:BT29"/>
    <mergeCell ref="BT31:BT37"/>
    <mergeCell ref="BT39:BT45"/>
    <mergeCell ref="BD23:BD29"/>
    <mergeCell ref="BH23:BH29"/>
    <mergeCell ref="BL23:BL29"/>
    <mergeCell ref="BP23:BP29"/>
    <mergeCell ref="BB30:BD30"/>
    <mergeCell ref="BF30:BH30"/>
    <mergeCell ref="BJ30:BL30"/>
    <mergeCell ref="BN30:BP30"/>
    <mergeCell ref="BD31:BD37"/>
    <mergeCell ref="BH31:BH37"/>
    <mergeCell ref="BU4:BX4"/>
    <mergeCell ref="BY4:CB4"/>
    <mergeCell ref="CC4:CF4"/>
    <mergeCell ref="CG4:CJ4"/>
    <mergeCell ref="CK4:CN4"/>
    <mergeCell ref="CO4:CR4"/>
    <mergeCell ref="CS4:CV4"/>
    <mergeCell ref="BR5:BT5"/>
    <mergeCell ref="BV5:BX5"/>
    <mergeCell ref="BZ5:CB5"/>
    <mergeCell ref="CD5:CF5"/>
    <mergeCell ref="CH5:CJ5"/>
    <mergeCell ref="CL5:CN5"/>
    <mergeCell ref="CP5:CR5"/>
    <mergeCell ref="CT5:CV5"/>
    <mergeCell ref="BX7:BX13"/>
    <mergeCell ref="CB7:CB13"/>
    <mergeCell ref="CF7:CF13"/>
    <mergeCell ref="CJ7:CJ13"/>
    <mergeCell ref="CN7:CN13"/>
    <mergeCell ref="CR7:CR13"/>
    <mergeCell ref="CV7:CV13"/>
    <mergeCell ref="BR14:BT14"/>
    <mergeCell ref="BV14:BX14"/>
    <mergeCell ref="BZ14:CB14"/>
    <mergeCell ref="CD14:CF14"/>
    <mergeCell ref="CH14:CJ14"/>
    <mergeCell ref="CL14:CN14"/>
    <mergeCell ref="CP14:CR14"/>
    <mergeCell ref="CT14:CV14"/>
    <mergeCell ref="BX15:BX21"/>
    <mergeCell ref="CB15:CB21"/>
    <mergeCell ref="CF15:CF21"/>
    <mergeCell ref="CJ15:CJ21"/>
    <mergeCell ref="CN15:CN21"/>
    <mergeCell ref="CR15:CR21"/>
    <mergeCell ref="CV15:CV21"/>
    <mergeCell ref="BR22:BT22"/>
    <mergeCell ref="BV22:BX22"/>
    <mergeCell ref="BZ22:CB22"/>
    <mergeCell ref="CD22:CF22"/>
    <mergeCell ref="CH22:CJ22"/>
    <mergeCell ref="CL22:CN22"/>
    <mergeCell ref="CP22:CR22"/>
    <mergeCell ref="CT22:CV22"/>
    <mergeCell ref="BX23:BX29"/>
    <mergeCell ref="CB23:CB29"/>
    <mergeCell ref="CF23:CF29"/>
    <mergeCell ref="CJ23:CJ29"/>
    <mergeCell ref="CN23:CN29"/>
    <mergeCell ref="CR23:CR29"/>
    <mergeCell ref="CV23:CV29"/>
    <mergeCell ref="BR30:BT30"/>
    <mergeCell ref="BV30:BX30"/>
    <mergeCell ref="BZ30:CB30"/>
    <mergeCell ref="CD30:CF30"/>
    <mergeCell ref="CH30:CJ30"/>
    <mergeCell ref="CL30:CN30"/>
    <mergeCell ref="CP30:CR30"/>
    <mergeCell ref="CT30:CV30"/>
    <mergeCell ref="CV31:CV37"/>
    <mergeCell ref="BR38:BT38"/>
    <mergeCell ref="BV38:BX38"/>
    <mergeCell ref="BZ38:CB38"/>
    <mergeCell ref="CD38:CF38"/>
    <mergeCell ref="CH38:CJ38"/>
    <mergeCell ref="CL38:CN38"/>
    <mergeCell ref="CP38:CR38"/>
    <mergeCell ref="CT38:CV38"/>
    <mergeCell ref="BX39:BX45"/>
    <mergeCell ref="CB39:CB45"/>
    <mergeCell ref="CF39:CF45"/>
    <mergeCell ref="CJ39:CJ45"/>
    <mergeCell ref="CN39:CN45"/>
    <mergeCell ref="CR39:CR45"/>
    <mergeCell ref="CV39:CV45"/>
    <mergeCell ref="CW4:CZ4"/>
    <mergeCell ref="CX5:CZ5"/>
    <mergeCell ref="CZ7:CZ13"/>
    <mergeCell ref="CX14:CZ14"/>
    <mergeCell ref="CZ15:CZ21"/>
    <mergeCell ref="CX22:CZ22"/>
    <mergeCell ref="CZ23:CZ29"/>
    <mergeCell ref="CX30:CZ30"/>
    <mergeCell ref="CZ31:CZ37"/>
    <mergeCell ref="CX38:CZ38"/>
    <mergeCell ref="CZ39:CZ45"/>
    <mergeCell ref="BX31:BX37"/>
    <mergeCell ref="CB31:CB37"/>
    <mergeCell ref="CF31:CF37"/>
    <mergeCell ref="CJ31:CJ37"/>
    <mergeCell ref="CN31:CN37"/>
    <mergeCell ref="CR31:CR37"/>
    <mergeCell ref="DA4:DD4"/>
    <mergeCell ref="DE4:DH4"/>
    <mergeCell ref="DB5:DD5"/>
    <mergeCell ref="DF5:DH5"/>
    <mergeCell ref="DD7:DD13"/>
    <mergeCell ref="DH7:DH13"/>
    <mergeCell ref="DB14:DD14"/>
    <mergeCell ref="DF14:DH14"/>
    <mergeCell ref="DD15:DD21"/>
    <mergeCell ref="DH15:DH21"/>
    <mergeCell ref="DB22:DD22"/>
    <mergeCell ref="DF22:DH22"/>
    <mergeCell ref="DD23:DD29"/>
    <mergeCell ref="DH23:DH29"/>
    <mergeCell ref="DB30:DD30"/>
    <mergeCell ref="DF30:DH30"/>
    <mergeCell ref="DD31:DD37"/>
    <mergeCell ref="DH31:DH37"/>
    <mergeCell ref="DB38:DD38"/>
    <mergeCell ref="DF38:DH38"/>
    <mergeCell ref="DD39:DD45"/>
    <mergeCell ref="DH39:DH45"/>
    <mergeCell ref="DI4:DL4"/>
    <mergeCell ref="DM4:DP4"/>
    <mergeCell ref="DQ4:DT4"/>
    <mergeCell ref="DU4:DX4"/>
    <mergeCell ref="DJ5:DL5"/>
    <mergeCell ref="DN5:DP5"/>
    <mergeCell ref="DR5:DT5"/>
    <mergeCell ref="DV5:DX5"/>
    <mergeCell ref="DL7:DL13"/>
    <mergeCell ref="DP7:DP13"/>
    <mergeCell ref="DT7:DT13"/>
    <mergeCell ref="DX7:DX13"/>
    <mergeCell ref="DJ14:DL14"/>
    <mergeCell ref="DN14:DP14"/>
    <mergeCell ref="DR14:DT14"/>
    <mergeCell ref="DV14:DX14"/>
    <mergeCell ref="DL15:DL21"/>
    <mergeCell ref="DP15:DP21"/>
    <mergeCell ref="DT15:DT21"/>
    <mergeCell ref="DX15:DX21"/>
    <mergeCell ref="DJ22:DL22"/>
    <mergeCell ref="DN22:DP22"/>
    <mergeCell ref="DR22:DT22"/>
    <mergeCell ref="DV22:DX22"/>
    <mergeCell ref="DL23:DL29"/>
    <mergeCell ref="DP23:DP29"/>
    <mergeCell ref="DT23:DT29"/>
    <mergeCell ref="DX23:DX29"/>
    <mergeCell ref="DJ30:DL30"/>
    <mergeCell ref="DN30:DP30"/>
    <mergeCell ref="DR30:DT30"/>
    <mergeCell ref="DV30:DX30"/>
    <mergeCell ref="DL31:DL37"/>
    <mergeCell ref="DP31:DP37"/>
    <mergeCell ref="DT31:DT37"/>
    <mergeCell ref="DX31:DX37"/>
    <mergeCell ref="DJ38:DL38"/>
    <mergeCell ref="DN38:DP38"/>
    <mergeCell ref="DR38:DT38"/>
    <mergeCell ref="DV38:DX38"/>
    <mergeCell ref="DL39:DL45"/>
    <mergeCell ref="DP39:DP45"/>
    <mergeCell ref="DT39:DT45"/>
    <mergeCell ref="DX39:DX45"/>
    <mergeCell ref="DY4:EB4"/>
    <mergeCell ref="DZ5:EB5"/>
    <mergeCell ref="EB7:EB13"/>
    <mergeCell ref="DZ14:EB14"/>
    <mergeCell ref="EB15:EB21"/>
    <mergeCell ref="DZ22:EB22"/>
    <mergeCell ref="EB23:EB29"/>
    <mergeCell ref="DZ30:EB30"/>
    <mergeCell ref="EB31:EB37"/>
    <mergeCell ref="DZ38:EB38"/>
    <mergeCell ref="EB39:EB45"/>
    <mergeCell ref="EC4:EF4"/>
    <mergeCell ref="EG4:EJ4"/>
    <mergeCell ref="ED5:EF5"/>
    <mergeCell ref="EH5:EJ5"/>
    <mergeCell ref="EF7:EF13"/>
    <mergeCell ref="EJ7:EJ13"/>
    <mergeCell ref="ED14:EF14"/>
    <mergeCell ref="EH14:EJ14"/>
    <mergeCell ref="EF15:EF21"/>
    <mergeCell ref="EJ15:EJ21"/>
    <mergeCell ref="ED22:EF22"/>
    <mergeCell ref="EH22:EJ22"/>
    <mergeCell ref="EF23:EF29"/>
    <mergeCell ref="EJ23:EJ29"/>
    <mergeCell ref="ED30:EF30"/>
    <mergeCell ref="EH30:EJ30"/>
    <mergeCell ref="EF31:EF37"/>
    <mergeCell ref="EJ31:EJ37"/>
    <mergeCell ref="ED38:EF38"/>
    <mergeCell ref="EH38:EJ38"/>
    <mergeCell ref="EF39:EF45"/>
    <mergeCell ref="EJ39:EJ45"/>
    <mergeCell ref="EK4:EN4"/>
    <mergeCell ref="EO4:ER4"/>
    <mergeCell ref="ES4:EV4"/>
    <mergeCell ref="EW4:EZ4"/>
    <mergeCell ref="EL5:EN5"/>
    <mergeCell ref="EP5:ER5"/>
    <mergeCell ref="ET5:EV5"/>
    <mergeCell ref="EX5:EZ5"/>
    <mergeCell ref="EN7:EN13"/>
    <mergeCell ref="ER7:ER13"/>
    <mergeCell ref="EV7:EV13"/>
    <mergeCell ref="EZ7:EZ13"/>
    <mergeCell ref="EP14:ER14"/>
    <mergeCell ref="ET14:EV14"/>
    <mergeCell ref="EX14:EZ14"/>
    <mergeCell ref="EN15:EN21"/>
    <mergeCell ref="ER15:ER21"/>
    <mergeCell ref="EV15:EV21"/>
    <mergeCell ref="EZ15:EZ21"/>
    <mergeCell ref="EL22:EN22"/>
    <mergeCell ref="EP22:ER22"/>
    <mergeCell ref="ET22:EV22"/>
    <mergeCell ref="EX22:EZ22"/>
    <mergeCell ref="AO2:AR2"/>
    <mergeCell ref="AW2:AZ2"/>
    <mergeCell ref="BI2:BL2"/>
    <mergeCell ref="EL38:EN38"/>
    <mergeCell ref="EP38:ER38"/>
    <mergeCell ref="ET38:EV38"/>
    <mergeCell ref="EX38:EZ38"/>
    <mergeCell ref="EN39:EN45"/>
    <mergeCell ref="ER39:ER45"/>
    <mergeCell ref="EV39:EV45"/>
    <mergeCell ref="EZ39:EZ45"/>
    <mergeCell ref="EN23:EN29"/>
    <mergeCell ref="ER23:ER29"/>
    <mergeCell ref="EV23:EV29"/>
    <mergeCell ref="EZ23:EZ29"/>
    <mergeCell ref="EL30:EN30"/>
    <mergeCell ref="EP30:ER30"/>
    <mergeCell ref="ET30:EV30"/>
    <mergeCell ref="EX30:EZ30"/>
    <mergeCell ref="EN31:EN37"/>
    <mergeCell ref="ER31:ER37"/>
    <mergeCell ref="EV31:EV37"/>
    <mergeCell ref="EZ31:EZ37"/>
    <mergeCell ref="EL14:EN14"/>
  </mergeCells>
  <phoneticPr fontId="39" type="noConversion"/>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Oportunidades'!Área_de_impresión</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Lenovo</cp:lastModifiedBy>
  <dcterms:created xsi:type="dcterms:W3CDTF">2018-02-08T16:28:32Z</dcterms:created>
  <dcterms:modified xsi:type="dcterms:W3CDTF">2026-01-30T19:37:35Z</dcterms:modified>
</cp:coreProperties>
</file>