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isucre\Desktop\GUIAS\GUIAS OFERTA 2025-01\OFERTA MOJANA\"/>
    </mc:Choice>
  </mc:AlternateContent>
  <xr:revisionPtr revIDLastSave="0" documentId="8_{08C47A3E-6922-4AB1-8365-73C858395796}" xr6:coauthVersionLast="36" xr6:coauthVersionMax="36" xr10:uidLastSave="{00000000-0000-0000-0000-000000000000}"/>
  <bookViews>
    <workbookView xWindow="-120" yWindow="-120" windowWidth="21840" windowHeight="1314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" l="1"/>
  <c r="D26" i="1"/>
  <c r="J26" i="1"/>
  <c r="I26" i="1"/>
  <c r="H26" i="1"/>
  <c r="G26" i="1"/>
  <c r="F26" i="1"/>
  <c r="E26" i="1"/>
  <c r="G24" i="1"/>
  <c r="H24" i="1"/>
  <c r="I24" i="1"/>
  <c r="G23" i="1"/>
  <c r="H23" i="1"/>
  <c r="I23" i="1"/>
  <c r="G21" i="1"/>
  <c r="H21" i="1"/>
  <c r="I21" i="1"/>
  <c r="E20" i="1"/>
  <c r="J20" i="1"/>
  <c r="I20" i="1"/>
  <c r="H20" i="1"/>
  <c r="G20" i="1"/>
  <c r="N16" i="1"/>
  <c r="G16" i="1"/>
  <c r="H16" i="1"/>
  <c r="I16" i="1"/>
  <c r="G11" i="1"/>
  <c r="H11" i="1"/>
  <c r="I11" i="1"/>
  <c r="F11" i="1"/>
  <c r="P26" i="1" l="1"/>
  <c r="C10" i="1"/>
  <c r="C13" i="1" l="1"/>
  <c r="H15" i="1"/>
  <c r="I15" i="1"/>
  <c r="G15" i="1"/>
  <c r="D25" i="1" l="1"/>
  <c r="C25" i="1"/>
  <c r="H25" i="1"/>
  <c r="I25" i="1"/>
  <c r="G25" i="1"/>
  <c r="J25" i="1"/>
  <c r="F25" i="1"/>
  <c r="E25" i="1"/>
  <c r="N24" i="1"/>
  <c r="M24" i="1"/>
  <c r="L24" i="1"/>
  <c r="K24" i="1"/>
  <c r="J24" i="1"/>
  <c r="F24" i="1"/>
  <c r="E24" i="1"/>
  <c r="D24" i="1"/>
  <c r="C24" i="1"/>
  <c r="D23" i="1"/>
  <c r="C23" i="1"/>
  <c r="N23" i="1"/>
  <c r="M23" i="1"/>
  <c r="L23" i="1"/>
  <c r="K23" i="1"/>
  <c r="J23" i="1"/>
  <c r="F23" i="1"/>
  <c r="E23" i="1"/>
  <c r="N22" i="1"/>
  <c r="M22" i="1"/>
  <c r="O22" i="1"/>
  <c r="L22" i="1"/>
  <c r="K22" i="1"/>
  <c r="D22" i="1"/>
  <c r="C22" i="1"/>
  <c r="F22" i="1"/>
  <c r="E22" i="1"/>
  <c r="D21" i="1"/>
  <c r="C21" i="1"/>
  <c r="N21" i="1"/>
  <c r="M21" i="1"/>
  <c r="O21" i="1"/>
  <c r="L21" i="1"/>
  <c r="K21" i="1"/>
  <c r="J21" i="1"/>
  <c r="F21" i="1"/>
  <c r="E21" i="1"/>
  <c r="D20" i="1" l="1"/>
  <c r="C20" i="1"/>
  <c r="N20" i="1"/>
  <c r="M20" i="1"/>
  <c r="O20" i="1"/>
  <c r="L20" i="1"/>
  <c r="K20" i="1"/>
  <c r="F20" i="1"/>
  <c r="J19" i="1"/>
  <c r="H19" i="1"/>
  <c r="I19" i="1"/>
  <c r="G19" i="1"/>
  <c r="F19" i="1"/>
  <c r="E19" i="1"/>
  <c r="D19" i="1"/>
  <c r="C19" i="1"/>
  <c r="J18" i="1"/>
  <c r="H18" i="1"/>
  <c r="I18" i="1"/>
  <c r="G18" i="1"/>
  <c r="F18" i="1"/>
  <c r="E18" i="1"/>
  <c r="D18" i="1"/>
  <c r="C18" i="1"/>
  <c r="H17" i="1"/>
  <c r="I17" i="1"/>
  <c r="G17" i="1"/>
  <c r="D17" i="1"/>
  <c r="C17" i="1"/>
  <c r="J17" i="1"/>
  <c r="F17" i="1"/>
  <c r="E17" i="1"/>
  <c r="C16" i="1"/>
  <c r="D16" i="1"/>
  <c r="M16" i="1"/>
  <c r="L16" i="1"/>
  <c r="K16" i="1"/>
  <c r="J16" i="1"/>
  <c r="F16" i="1"/>
  <c r="E16" i="1"/>
  <c r="D15" i="1"/>
  <c r="C15" i="1"/>
  <c r="N15" i="1"/>
  <c r="M15" i="1"/>
  <c r="L15" i="1"/>
  <c r="K15" i="1"/>
  <c r="J15" i="1"/>
  <c r="F15" i="1"/>
  <c r="E15" i="1"/>
  <c r="N14" i="1"/>
  <c r="M14" i="1"/>
  <c r="D14" i="1"/>
  <c r="C14" i="1"/>
  <c r="L14" i="1"/>
  <c r="K14" i="1"/>
  <c r="F14" i="1"/>
  <c r="E14" i="1"/>
  <c r="P14" i="1" l="1"/>
  <c r="O13" i="1"/>
  <c r="N13" i="1"/>
  <c r="M13" i="1"/>
  <c r="L13" i="1"/>
  <c r="K13" i="1"/>
  <c r="F13" i="1"/>
  <c r="E13" i="1"/>
  <c r="D13" i="1"/>
  <c r="O12" i="1"/>
  <c r="N12" i="1"/>
  <c r="M12" i="1"/>
  <c r="L12" i="1"/>
  <c r="K12" i="1"/>
  <c r="F12" i="1"/>
  <c r="E12" i="1"/>
  <c r="D12" i="1"/>
  <c r="C12" i="1"/>
  <c r="D11" i="1"/>
  <c r="C11" i="1"/>
  <c r="O11" i="1"/>
  <c r="J11" i="1"/>
  <c r="E11" i="1"/>
  <c r="N10" i="1"/>
  <c r="M10" i="1"/>
  <c r="P15" i="1"/>
  <c r="P16" i="1"/>
  <c r="P17" i="1"/>
  <c r="P18" i="1"/>
  <c r="P19" i="1"/>
  <c r="P20" i="1"/>
  <c r="P21" i="1"/>
  <c r="P22" i="1"/>
  <c r="P23" i="1"/>
  <c r="P24" i="1"/>
  <c r="P25" i="1"/>
  <c r="D10" i="1"/>
  <c r="L10" i="1"/>
  <c r="O10" i="1"/>
  <c r="K10" i="1"/>
  <c r="F10" i="1"/>
  <c r="E10" i="1"/>
  <c r="P13" i="1" l="1"/>
  <c r="P12" i="1"/>
  <c r="P11" i="1"/>
  <c r="P10" i="1"/>
</calcChain>
</file>

<file path=xl/sharedStrings.xml><?xml version="1.0" encoding="utf-8"?>
<sst xmlns="http://schemas.openxmlformats.org/spreadsheetml/2006/main" count="36" uniqueCount="35">
  <si>
    <t>LENGUAJE</t>
  </si>
  <si>
    <t>BIOLOGÍA</t>
  </si>
  <si>
    <t>FONOAUDIOLOGÍA</t>
  </si>
  <si>
    <t>INGENIERÍA AGRÍCOLA</t>
  </si>
  <si>
    <t>INGENIERÍA AGROINDUSTRIAL</t>
  </si>
  <si>
    <t>INGENIERÍA CIVIL</t>
  </si>
  <si>
    <t>MEDICINA</t>
  </si>
  <si>
    <t>TECNOLOGÍA EN REGENCIA DE FARMACIA</t>
  </si>
  <si>
    <t>ZOOTECNIA</t>
  </si>
  <si>
    <t xml:space="preserve">HISTORIA </t>
  </si>
  <si>
    <t>CIENCIAS SOCIALES</t>
  </si>
  <si>
    <t>OBTENGA AQUÍ LOS PUNTAJES EN CADA PROGRAMA</t>
  </si>
  <si>
    <t>CENTRO DE ADMISIONES REGISTRO Y CONTROL ACADÉMICO</t>
  </si>
  <si>
    <t>LICENCIATURA EN MATEMÁTICAS</t>
  </si>
  <si>
    <t xml:space="preserve">ADMINISTRACIÓN DE EMPRESAS </t>
  </si>
  <si>
    <t xml:space="preserve">ECONOMÍA </t>
  </si>
  <si>
    <t xml:space="preserve">CONTADURÍA PÚBLICA </t>
  </si>
  <si>
    <t xml:space="preserve">ENFERMERÍA </t>
  </si>
  <si>
    <t>TABLA DE PRUEBAS ICFES - VÁLIDA PARA PRUEBAS DIFERENTES DE 2010_2</t>
  </si>
  <si>
    <t>INGLÉS</t>
  </si>
  <si>
    <t>LICENCIATURA EN LENGUAS EXTRANJERAS</t>
  </si>
  <si>
    <t>DERECHO</t>
  </si>
  <si>
    <t>LICENCIATURA EN FÍSICA</t>
  </si>
  <si>
    <t>LECTURA CRÍTICA</t>
  </si>
  <si>
    <t>FILOSOFÍA</t>
  </si>
  <si>
    <t>MATEMÁTICAS</t>
  </si>
  <si>
    <t>CIENCIAS NATURALES</t>
  </si>
  <si>
    <t>SOCIALES Y CIUDADANAS</t>
  </si>
  <si>
    <t xml:space="preserve">    COLOQUE AQUÍ SUS PUNTAJES DE ÁREAS</t>
  </si>
  <si>
    <t>GEOGRAFÍA</t>
  </si>
  <si>
    <t>QUÍMICA</t>
  </si>
  <si>
    <t>FÍSICA</t>
  </si>
  <si>
    <r>
      <t xml:space="preserve">LAS PRUEBAS DE 2010_2 SE IDENTIFICAN POR EL PREFIJO </t>
    </r>
    <r>
      <rPr>
        <b/>
        <sz val="11"/>
        <color rgb="FFC00000"/>
        <rFont val="Calibri"/>
        <family val="2"/>
        <scheme val="minor"/>
      </rPr>
      <t>20102</t>
    </r>
    <r>
      <rPr>
        <b/>
        <sz val="11"/>
        <color theme="1"/>
        <rFont val="Calibri"/>
        <family val="2"/>
        <scheme val="minor"/>
      </rPr>
      <t xml:space="preserve"> EN EL CÓDIGO SNP, ASÍ: AC</t>
    </r>
    <r>
      <rPr>
        <b/>
        <sz val="11"/>
        <color rgb="FFC00000"/>
        <rFont val="Calibri"/>
        <family val="2"/>
        <scheme val="minor"/>
      </rPr>
      <t>20102</t>
    </r>
    <r>
      <rPr>
        <b/>
        <sz val="11"/>
        <color theme="1"/>
        <rFont val="Calibri"/>
        <family val="2"/>
        <scheme val="minor"/>
      </rPr>
      <t>1234567</t>
    </r>
  </si>
  <si>
    <t>OJO, LAS CIFRAS DECIMALES SE SEPARAN CON COMA Y NO CON PUNTO, POR EJEMPLO, COLOCAR 42,56 EN VEZ DE 42.56</t>
  </si>
  <si>
    <t>INGENIERÍA ELECTRONICA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</si>
</sst>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0" applyFont="1" applyAlignment="1"/>
    <xf numFmtId="0" fontId="6" fillId="3" borderId="1" xfId="0" applyFont="1" applyFill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0" fontId="0" fillId="0" borderId="0" xfId="0" applyFill="1"/>
    <xf numFmtId="0" fontId="8" fillId="0" borderId="0" xfId="0" applyFont="1" applyFill="1"/>
    <xf numFmtId="0" fontId="4" fillId="4" borderId="0" xfId="0" applyFont="1" applyFill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21FF85"/>
      <color rgb="FFF2EC00"/>
      <color rgb="FFE7E200"/>
      <color rgb="FFB8E08C"/>
      <color rgb="FF5DFF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1676400</xdr:colOff>
      <xdr:row>7</xdr:row>
      <xdr:rowOff>140494</xdr:rowOff>
    </xdr:from>
    <xdr:to>
      <xdr:col>1</xdr:col>
      <xdr:colOff>2495550</xdr:colOff>
      <xdr:row>7</xdr:row>
      <xdr:rowOff>264319</xdr:rowOff>
    </xdr:to>
    <xdr:sp macro="" textlink="">
      <xdr:nvSpPr>
        <xdr:cNvPr id="2" name="1 Flecha derech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83619" y="1473994"/>
          <a:ext cx="819150" cy="123825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15</xdr:col>
      <xdr:colOff>304801</xdr:colOff>
      <xdr:row>6</xdr:row>
      <xdr:rowOff>57150</xdr:rowOff>
    </xdr:from>
    <xdr:to>
      <xdr:col>15</xdr:col>
      <xdr:colOff>447675</xdr:colOff>
      <xdr:row>8</xdr:row>
      <xdr:rowOff>228600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811001" y="1200150"/>
          <a:ext cx="142874" cy="68580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showGridLines="0" tabSelected="1" zoomScale="80" zoomScaleNormal="80" workbookViewId="0">
      <pane xSplit="2" topLeftCell="C1" activePane="topRight" state="frozen"/>
      <selection pane="topRight" activeCell="S9" sqref="S9"/>
    </sheetView>
  </sheetViews>
  <sheetFormatPr baseColWidth="10" defaultRowHeight="15" x14ac:dyDescent="0.25"/>
  <cols>
    <col min="1" max="1" width="9.140625" style="20" customWidth="1"/>
    <col min="2" max="2" width="40.42578125" customWidth="1"/>
    <col min="3" max="3" width="9.28515625" style="1" customWidth="1"/>
    <col min="4" max="4" width="9" style="1" customWidth="1"/>
    <col min="5" max="5" width="9.42578125" style="1" customWidth="1"/>
    <col min="6" max="6" width="12.28515625" style="1" customWidth="1"/>
    <col min="7" max="7" width="9.28515625" style="2" customWidth="1"/>
    <col min="8" max="8" width="7" style="2" customWidth="1"/>
    <col min="9" max="9" width="7.7109375" style="2" customWidth="1"/>
    <col min="10" max="10" width="10.85546875" style="2" customWidth="1"/>
    <col min="11" max="11" width="13.42578125" style="2" customWidth="1"/>
    <col min="12" max="12" width="9.85546875" style="2" customWidth="1"/>
    <col min="13" max="13" width="10.140625" style="2" customWidth="1"/>
    <col min="14" max="14" width="7.85546875" style="2" customWidth="1"/>
    <col min="15" max="15" width="8.140625" style="2" customWidth="1"/>
    <col min="16" max="16" width="11.28515625" style="2" customWidth="1"/>
    <col min="17" max="16384" width="11.42578125" style="20"/>
  </cols>
  <sheetData>
    <row r="1" spans="1:16" x14ac:dyDescent="0.25">
      <c r="B1" s="1"/>
    </row>
    <row r="2" spans="1:16" x14ac:dyDescent="0.25">
      <c r="A2" s="5"/>
      <c r="B2" s="26" t="s">
        <v>12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x14ac:dyDescent="0.25">
      <c r="B3" s="1"/>
    </row>
    <row r="4" spans="1:16" x14ac:dyDescent="0.25">
      <c r="A4" s="5"/>
      <c r="B4" s="22" t="s">
        <v>18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6" spans="1:16" x14ac:dyDescent="0.25">
      <c r="B6" s="6"/>
      <c r="C6" s="6"/>
      <c r="D6" s="6"/>
      <c r="E6" s="6"/>
      <c r="F6" s="6"/>
      <c r="G6" s="6"/>
      <c r="H6" s="6"/>
      <c r="I6" s="6"/>
      <c r="J6" s="6"/>
      <c r="K6" s="23" t="s">
        <v>11</v>
      </c>
      <c r="L6" s="24"/>
      <c r="M6" s="24"/>
      <c r="N6" s="24"/>
      <c r="O6" s="24"/>
      <c r="P6" s="24"/>
    </row>
    <row r="7" spans="1:16" x14ac:dyDescent="0.25">
      <c r="B7" s="1"/>
      <c r="P7"/>
    </row>
    <row r="8" spans="1:16" ht="25.5" x14ac:dyDescent="0.25">
      <c r="B8" s="3"/>
      <c r="C8" s="10" t="s">
        <v>24</v>
      </c>
      <c r="D8" s="10" t="s">
        <v>0</v>
      </c>
      <c r="E8" s="11" t="s">
        <v>23</v>
      </c>
      <c r="F8" s="10" t="s">
        <v>25</v>
      </c>
      <c r="G8" s="10" t="s">
        <v>1</v>
      </c>
      <c r="H8" s="10" t="s">
        <v>31</v>
      </c>
      <c r="I8" s="10" t="s">
        <v>30</v>
      </c>
      <c r="J8" s="11" t="s">
        <v>26</v>
      </c>
      <c r="K8" s="11" t="s">
        <v>27</v>
      </c>
      <c r="L8" s="11" t="s">
        <v>10</v>
      </c>
      <c r="M8" s="10" t="s">
        <v>29</v>
      </c>
      <c r="N8" s="10" t="s">
        <v>9</v>
      </c>
      <c r="O8" s="10" t="s">
        <v>19</v>
      </c>
      <c r="P8"/>
    </row>
    <row r="9" spans="1:16" ht="24.95" customHeight="1" x14ac:dyDescent="0.25">
      <c r="A9" s="27" t="s">
        <v>28</v>
      </c>
      <c r="B9" s="28"/>
      <c r="C9" s="9"/>
      <c r="D9" s="9"/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8"/>
    </row>
    <row r="10" spans="1:16" ht="15" customHeight="1" x14ac:dyDescent="0.25">
      <c r="B10" s="15" t="s">
        <v>14</v>
      </c>
      <c r="C10" s="14">
        <f>C9*0.15</f>
        <v>0</v>
      </c>
      <c r="D10" s="14">
        <f>D9*0.15</f>
        <v>0</v>
      </c>
      <c r="E10" s="14">
        <f>E9*0.3</f>
        <v>0</v>
      </c>
      <c r="F10" s="14">
        <f>F9*0.3</f>
        <v>0</v>
      </c>
      <c r="G10" s="14"/>
      <c r="H10" s="14"/>
      <c r="I10" s="14"/>
      <c r="J10" s="14"/>
      <c r="K10" s="14">
        <f>K9*0.3</f>
        <v>0</v>
      </c>
      <c r="L10" s="14">
        <f>L9*0.3</f>
        <v>0</v>
      </c>
      <c r="M10" s="14">
        <f>M9*0.15</f>
        <v>0</v>
      </c>
      <c r="N10" s="14">
        <f>N9*0.15</f>
        <v>0</v>
      </c>
      <c r="O10" s="14">
        <f>O9*0.1</f>
        <v>0</v>
      </c>
      <c r="P10" s="14">
        <f>SUM(C10:O10)</f>
        <v>0</v>
      </c>
    </row>
    <row r="11" spans="1:16" ht="15" customHeight="1" x14ac:dyDescent="0.25">
      <c r="B11" s="12" t="s">
        <v>1</v>
      </c>
      <c r="C11" s="13">
        <f>C9*0.1</f>
        <v>0</v>
      </c>
      <c r="D11" s="13">
        <f>D9*0.1</f>
        <v>0</v>
      </c>
      <c r="E11" s="13">
        <f>E9*0.2</f>
        <v>0</v>
      </c>
      <c r="F11" s="13">
        <f>F9*0.15</f>
        <v>0</v>
      </c>
      <c r="G11" s="13">
        <f>G9*0.184</f>
        <v>0</v>
      </c>
      <c r="H11" s="13">
        <f>H9*0.183</f>
        <v>0</v>
      </c>
      <c r="I11" s="13">
        <f>I9*0.183</f>
        <v>0</v>
      </c>
      <c r="J11" s="13">
        <f>J9*0.55</f>
        <v>0</v>
      </c>
      <c r="K11" s="13"/>
      <c r="L11" s="13"/>
      <c r="M11" s="13"/>
      <c r="N11" s="13"/>
      <c r="O11" s="13">
        <f>O9*0.1</f>
        <v>0</v>
      </c>
      <c r="P11" s="13">
        <f t="shared" ref="P11:P25" si="0">SUM(C11:O11)</f>
        <v>0</v>
      </c>
    </row>
    <row r="12" spans="1:16" s="21" customFormat="1" ht="15" customHeight="1" x14ac:dyDescent="0.25">
      <c r="B12" s="18" t="s">
        <v>15</v>
      </c>
      <c r="C12" s="19">
        <f>C9*0.15</f>
        <v>0</v>
      </c>
      <c r="D12" s="19">
        <f>D9*0.15</f>
        <v>0</v>
      </c>
      <c r="E12" s="19">
        <f>E9*0.3</f>
        <v>0</v>
      </c>
      <c r="F12" s="19">
        <f>F9*0.3</f>
        <v>0</v>
      </c>
      <c r="G12" s="19"/>
      <c r="H12" s="19"/>
      <c r="I12" s="19"/>
      <c r="J12" s="19"/>
      <c r="K12" s="19">
        <f>K9*0.3</f>
        <v>0</v>
      </c>
      <c r="L12" s="19">
        <f>L9*0.3</f>
        <v>0</v>
      </c>
      <c r="M12" s="19">
        <f>M9*0.15</f>
        <v>0</v>
      </c>
      <c r="N12" s="19">
        <f>N9*0.15</f>
        <v>0</v>
      </c>
      <c r="O12" s="19">
        <f>O9*0.1</f>
        <v>0</v>
      </c>
      <c r="P12" s="19">
        <f t="shared" si="0"/>
        <v>0</v>
      </c>
    </row>
    <row r="13" spans="1:16" ht="15" customHeight="1" x14ac:dyDescent="0.25">
      <c r="B13" s="12" t="s">
        <v>16</v>
      </c>
      <c r="C13" s="13">
        <f>C9*0.15</f>
        <v>0</v>
      </c>
      <c r="D13" s="13">
        <f>D9*0.15</f>
        <v>0</v>
      </c>
      <c r="E13" s="13">
        <f>E9*0.3</f>
        <v>0</v>
      </c>
      <c r="F13" s="13">
        <f>F9*0.3</f>
        <v>0</v>
      </c>
      <c r="G13" s="13"/>
      <c r="H13" s="13"/>
      <c r="I13" s="13"/>
      <c r="J13" s="13"/>
      <c r="K13" s="13">
        <f>K9*0.3</f>
        <v>0</v>
      </c>
      <c r="L13" s="13">
        <f>L9*0.3</f>
        <v>0</v>
      </c>
      <c r="M13" s="13">
        <f>M9*0.15</f>
        <v>0</v>
      </c>
      <c r="N13" s="13">
        <f>N9*0.15</f>
        <v>0</v>
      </c>
      <c r="O13" s="13">
        <f>O9*0.1</f>
        <v>0</v>
      </c>
      <c r="P13" s="13">
        <f t="shared" si="0"/>
        <v>0</v>
      </c>
    </row>
    <row r="14" spans="1:16" ht="15" customHeight="1" x14ac:dyDescent="0.25">
      <c r="B14" s="15" t="s">
        <v>21</v>
      </c>
      <c r="C14" s="14">
        <f>C9*0.25</f>
        <v>0</v>
      </c>
      <c r="D14" s="14">
        <f>D9*0.25</f>
        <v>0</v>
      </c>
      <c r="E14" s="14">
        <f>E9*0.5</f>
        <v>0</v>
      </c>
      <c r="F14" s="14">
        <f>F9*0.1</f>
        <v>0</v>
      </c>
      <c r="G14" s="14"/>
      <c r="H14" s="14"/>
      <c r="I14" s="14"/>
      <c r="J14" s="14"/>
      <c r="K14" s="14">
        <f>K9*0.4</f>
        <v>0</v>
      </c>
      <c r="L14" s="14">
        <f>L9*0.4</f>
        <v>0</v>
      </c>
      <c r="M14" s="14">
        <f>M9*0.2</f>
        <v>0</v>
      </c>
      <c r="N14" s="14">
        <f>N9*0.2</f>
        <v>0</v>
      </c>
      <c r="O14" s="14"/>
      <c r="P14" s="14">
        <f>SUM(C14:O14)</f>
        <v>0</v>
      </c>
    </row>
    <row r="15" spans="1:16" ht="15" customHeight="1" x14ac:dyDescent="0.25">
      <c r="B15" s="12" t="s">
        <v>17</v>
      </c>
      <c r="C15" s="17">
        <f>C9*0.15</f>
        <v>0</v>
      </c>
      <c r="D15" s="17">
        <f>D9*0.15</f>
        <v>0</v>
      </c>
      <c r="E15" s="17">
        <f>E9*0.3</f>
        <v>0</v>
      </c>
      <c r="F15" s="17">
        <f>F9*0.2</f>
        <v>0</v>
      </c>
      <c r="G15" s="17">
        <f>G9*0.1</f>
        <v>0</v>
      </c>
      <c r="H15" s="17">
        <f t="shared" ref="H15:I15" si="1">H9*0.1</f>
        <v>0</v>
      </c>
      <c r="I15" s="17">
        <f t="shared" si="1"/>
        <v>0</v>
      </c>
      <c r="J15" s="17">
        <f>J9*0.3</f>
        <v>0</v>
      </c>
      <c r="K15" s="17">
        <f>K9*0.2</f>
        <v>0</v>
      </c>
      <c r="L15" s="17">
        <f>L9*0.2</f>
        <v>0</v>
      </c>
      <c r="M15" s="17">
        <f>M9*0.1</f>
        <v>0</v>
      </c>
      <c r="N15" s="17">
        <f>N9*0.1</f>
        <v>0</v>
      </c>
      <c r="O15" s="17"/>
      <c r="P15" s="13">
        <f t="shared" si="0"/>
        <v>0</v>
      </c>
    </row>
    <row r="16" spans="1:16" ht="15" customHeight="1" x14ac:dyDescent="0.25">
      <c r="B16" s="15" t="s">
        <v>2</v>
      </c>
      <c r="C16" s="16">
        <f>C9*0.15</f>
        <v>0</v>
      </c>
      <c r="D16" s="16">
        <f>D9*0.15</f>
        <v>0</v>
      </c>
      <c r="E16" s="16">
        <f>E9*0.3</f>
        <v>0</v>
      </c>
      <c r="F16" s="16">
        <f>F9*0.15</f>
        <v>0</v>
      </c>
      <c r="G16" s="16">
        <f>G9*0.134</f>
        <v>0</v>
      </c>
      <c r="H16" s="16">
        <f>H9*0.133</f>
        <v>0</v>
      </c>
      <c r="I16" s="16">
        <f>I9*0.133</f>
        <v>0</v>
      </c>
      <c r="J16" s="16">
        <f>J9*0.4</f>
        <v>0</v>
      </c>
      <c r="K16" s="16">
        <f>K9*0.15</f>
        <v>0</v>
      </c>
      <c r="L16" s="16">
        <f>L9*0.15</f>
        <v>0</v>
      </c>
      <c r="M16" s="16">
        <f>M9*0.075</f>
        <v>0</v>
      </c>
      <c r="N16" s="16">
        <f>N9*0.075</f>
        <v>0</v>
      </c>
      <c r="O16" s="16"/>
      <c r="P16" s="14">
        <f t="shared" si="0"/>
        <v>0</v>
      </c>
    </row>
    <row r="17" spans="2:16" ht="15" customHeight="1" x14ac:dyDescent="0.25">
      <c r="B17" s="12" t="s">
        <v>3</v>
      </c>
      <c r="C17" s="17">
        <f>C9*0.05</f>
        <v>0</v>
      </c>
      <c r="D17" s="17">
        <f>D9*0.05</f>
        <v>0</v>
      </c>
      <c r="E17" s="17">
        <f>E9*0.1</f>
        <v>0</v>
      </c>
      <c r="F17" s="17">
        <f>F9*0.3</f>
        <v>0</v>
      </c>
      <c r="G17" s="17">
        <f>G9*0.2</f>
        <v>0</v>
      </c>
      <c r="H17" s="17">
        <f t="shared" ref="H17:I17" si="2">H9*0.2</f>
        <v>0</v>
      </c>
      <c r="I17" s="17">
        <f t="shared" si="2"/>
        <v>0</v>
      </c>
      <c r="J17" s="17">
        <f>J9*0.6</f>
        <v>0</v>
      </c>
      <c r="K17" s="17"/>
      <c r="L17" s="17"/>
      <c r="M17" s="17"/>
      <c r="N17" s="17"/>
      <c r="O17" s="17"/>
      <c r="P17" s="13">
        <f t="shared" si="0"/>
        <v>0</v>
      </c>
    </row>
    <row r="18" spans="2:16" ht="15" customHeight="1" x14ac:dyDescent="0.25">
      <c r="B18" s="15" t="s">
        <v>4</v>
      </c>
      <c r="C18" s="16">
        <f>C9*0.05</f>
        <v>0</v>
      </c>
      <c r="D18" s="16">
        <f>D9*0.05</f>
        <v>0</v>
      </c>
      <c r="E18" s="16">
        <f>E9*0.1</f>
        <v>0</v>
      </c>
      <c r="F18" s="16">
        <f>F9*0.3</f>
        <v>0</v>
      </c>
      <c r="G18" s="16">
        <f>G9*0.2</f>
        <v>0</v>
      </c>
      <c r="H18" s="16">
        <f t="shared" ref="H18:I18" si="3">H9*0.2</f>
        <v>0</v>
      </c>
      <c r="I18" s="16">
        <f t="shared" si="3"/>
        <v>0</v>
      </c>
      <c r="J18" s="16">
        <f>J9*0.6</f>
        <v>0</v>
      </c>
      <c r="K18" s="16"/>
      <c r="L18" s="16"/>
      <c r="M18" s="16"/>
      <c r="N18" s="16"/>
      <c r="O18" s="16"/>
      <c r="P18" s="14">
        <f t="shared" si="0"/>
        <v>0</v>
      </c>
    </row>
    <row r="19" spans="2:16" ht="15" customHeight="1" x14ac:dyDescent="0.25">
      <c r="B19" s="12" t="s">
        <v>5</v>
      </c>
      <c r="C19" s="17">
        <f>C9*0.05</f>
        <v>0</v>
      </c>
      <c r="D19" s="17">
        <f>D9*0.05</f>
        <v>0</v>
      </c>
      <c r="E19" s="17">
        <f>E9*0.1</f>
        <v>0</v>
      </c>
      <c r="F19" s="17">
        <f>F9*0.3</f>
        <v>0</v>
      </c>
      <c r="G19" s="17">
        <f>G9*0.2</f>
        <v>0</v>
      </c>
      <c r="H19" s="17">
        <f>H9*0.2</f>
        <v>0</v>
      </c>
      <c r="I19" s="17">
        <f>I9*0.2</f>
        <v>0</v>
      </c>
      <c r="J19" s="17">
        <f>J9*0.6</f>
        <v>0</v>
      </c>
      <c r="K19" s="17"/>
      <c r="L19" s="17"/>
      <c r="M19" s="17"/>
      <c r="N19" s="17"/>
      <c r="O19" s="17"/>
      <c r="P19" s="13">
        <f t="shared" si="0"/>
        <v>0</v>
      </c>
    </row>
    <row r="20" spans="2:16" ht="15" customHeight="1" x14ac:dyDescent="0.25">
      <c r="B20" s="15" t="s">
        <v>22</v>
      </c>
      <c r="C20" s="16">
        <f>C9*0.125</f>
        <v>0</v>
      </c>
      <c r="D20" s="16">
        <f>D9*0.125</f>
        <v>0</v>
      </c>
      <c r="E20" s="16">
        <f>E9*0.25</f>
        <v>0</v>
      </c>
      <c r="F20" s="16">
        <f>F9*0.25</f>
        <v>0</v>
      </c>
      <c r="G20" s="16">
        <f>G9*0.133</f>
        <v>0</v>
      </c>
      <c r="H20" s="16">
        <f>H9*0.134</f>
        <v>0</v>
      </c>
      <c r="I20" s="16">
        <f>I9*0.133</f>
        <v>0</v>
      </c>
      <c r="J20" s="16">
        <f>J9*0.4</f>
        <v>0</v>
      </c>
      <c r="K20" s="16">
        <f>K9*0.05</f>
        <v>0</v>
      </c>
      <c r="L20" s="16">
        <f>L9*0.05</f>
        <v>0</v>
      </c>
      <c r="M20" s="16">
        <f>M9*0.025</f>
        <v>0</v>
      </c>
      <c r="N20" s="16">
        <f>N9*0.025</f>
        <v>0</v>
      </c>
      <c r="O20" s="16">
        <f>O9*0.05</f>
        <v>0</v>
      </c>
      <c r="P20" s="14">
        <f t="shared" si="0"/>
        <v>0</v>
      </c>
    </row>
    <row r="21" spans="2:16" ht="15" customHeight="1" x14ac:dyDescent="0.25">
      <c r="B21" s="12" t="s">
        <v>13</v>
      </c>
      <c r="C21" s="17">
        <f>C9*0.15</f>
        <v>0</v>
      </c>
      <c r="D21" s="17">
        <f>D9*0.15</f>
        <v>0</v>
      </c>
      <c r="E21" s="17">
        <f>E9*0.3</f>
        <v>0</v>
      </c>
      <c r="F21" s="17">
        <f>F9*0.4</f>
        <v>0</v>
      </c>
      <c r="G21" s="17">
        <f>G9*0.067</f>
        <v>0</v>
      </c>
      <c r="H21" s="17">
        <f>H9*0.067</f>
        <v>0</v>
      </c>
      <c r="I21" s="17">
        <f>I9*0.066</f>
        <v>0</v>
      </c>
      <c r="J21" s="17">
        <f>J9*0.2</f>
        <v>0</v>
      </c>
      <c r="K21" s="17">
        <f>K9*0.05</f>
        <v>0</v>
      </c>
      <c r="L21" s="17">
        <f>L9*0.05</f>
        <v>0</v>
      </c>
      <c r="M21" s="17">
        <f>M9*0.025</f>
        <v>0</v>
      </c>
      <c r="N21" s="17">
        <f>N9*0.025</f>
        <v>0</v>
      </c>
      <c r="O21" s="17">
        <f>O9*0.05</f>
        <v>0</v>
      </c>
      <c r="P21" s="13">
        <f t="shared" si="0"/>
        <v>0</v>
      </c>
    </row>
    <row r="22" spans="2:16" ht="15" customHeight="1" x14ac:dyDescent="0.25">
      <c r="B22" s="15" t="s">
        <v>20</v>
      </c>
      <c r="C22" s="16">
        <f>C9*0.15</f>
        <v>0</v>
      </c>
      <c r="D22" s="16">
        <f>D9*0.15</f>
        <v>0</v>
      </c>
      <c r="E22" s="16">
        <f>E9*0.3</f>
        <v>0</v>
      </c>
      <c r="F22" s="16">
        <f>F9*0.1</f>
        <v>0</v>
      </c>
      <c r="G22" s="16"/>
      <c r="H22" s="16"/>
      <c r="I22" s="16"/>
      <c r="J22" s="16"/>
      <c r="K22" s="16">
        <f>K9*0.2</f>
        <v>0</v>
      </c>
      <c r="L22" s="16">
        <f>L9*0.2</f>
        <v>0</v>
      </c>
      <c r="M22" s="16">
        <f>M9*0.1</f>
        <v>0</v>
      </c>
      <c r="N22" s="16">
        <f>N9*0.1</f>
        <v>0</v>
      </c>
      <c r="O22" s="16">
        <f>O9*0.4</f>
        <v>0</v>
      </c>
      <c r="P22" s="14">
        <f t="shared" si="0"/>
        <v>0</v>
      </c>
    </row>
    <row r="23" spans="2:16" ht="15" customHeight="1" x14ac:dyDescent="0.25">
      <c r="B23" s="12" t="s">
        <v>6</v>
      </c>
      <c r="C23" s="17">
        <f>C9*0.15</f>
        <v>0</v>
      </c>
      <c r="D23" s="17">
        <f>D9*0.15</f>
        <v>0</v>
      </c>
      <c r="E23" s="17">
        <f>E9*0.3</f>
        <v>0</v>
      </c>
      <c r="F23" s="17">
        <f>F9*0.2</f>
        <v>0</v>
      </c>
      <c r="G23" s="17">
        <f>G9*0.134</f>
        <v>0</v>
      </c>
      <c r="H23" s="17">
        <f>H9*0.133</f>
        <v>0</v>
      </c>
      <c r="I23" s="17">
        <f>I9*0.133</f>
        <v>0</v>
      </c>
      <c r="J23" s="17">
        <f>J9*0.4</f>
        <v>0</v>
      </c>
      <c r="K23" s="17">
        <f>K9*0.1</f>
        <v>0</v>
      </c>
      <c r="L23" s="17">
        <f>L9*0.1</f>
        <v>0</v>
      </c>
      <c r="M23" s="17">
        <f>M9*0.05</f>
        <v>0</v>
      </c>
      <c r="N23" s="17">
        <f>N9*0.05</f>
        <v>0</v>
      </c>
      <c r="O23" s="17"/>
      <c r="P23" s="13">
        <f t="shared" si="0"/>
        <v>0</v>
      </c>
    </row>
    <row r="24" spans="2:16" ht="15" customHeight="1" x14ac:dyDescent="0.25">
      <c r="B24" s="12" t="s">
        <v>7</v>
      </c>
      <c r="C24" s="17">
        <f>C9*0.15</f>
        <v>0</v>
      </c>
      <c r="D24" s="17">
        <f>D9*0.15</f>
        <v>0</v>
      </c>
      <c r="E24" s="17">
        <f>E9*0.3</f>
        <v>0</v>
      </c>
      <c r="F24" s="17">
        <f>F9*0.2</f>
        <v>0</v>
      </c>
      <c r="G24" s="17">
        <f>G9*0.134</f>
        <v>0</v>
      </c>
      <c r="H24" s="17">
        <f>H9*0.133</f>
        <v>0</v>
      </c>
      <c r="I24" s="17">
        <f>I9*0.133</f>
        <v>0</v>
      </c>
      <c r="J24" s="17">
        <f>J9*0.4</f>
        <v>0</v>
      </c>
      <c r="K24" s="17">
        <f>K9*0.1</f>
        <v>0</v>
      </c>
      <c r="L24" s="17">
        <f>L9*0.1</f>
        <v>0</v>
      </c>
      <c r="M24" s="17">
        <f>M9*0.05</f>
        <v>0</v>
      </c>
      <c r="N24" s="17">
        <f>N9*0.05</f>
        <v>0</v>
      </c>
      <c r="O24" s="17"/>
      <c r="P24" s="13">
        <f t="shared" si="0"/>
        <v>0</v>
      </c>
    </row>
    <row r="25" spans="2:16" ht="15" customHeight="1" x14ac:dyDescent="0.25">
      <c r="B25" s="12" t="s">
        <v>8</v>
      </c>
      <c r="C25" s="17">
        <f>C9*0.1</f>
        <v>0</v>
      </c>
      <c r="D25" s="17">
        <f>D9*0.1</f>
        <v>0</v>
      </c>
      <c r="E25" s="17">
        <f>E9*0.2</f>
        <v>0</v>
      </c>
      <c r="F25" s="17">
        <f>F9*0.2</f>
        <v>0</v>
      </c>
      <c r="G25" s="17">
        <f>G9*0.2</f>
        <v>0</v>
      </c>
      <c r="H25" s="17">
        <f t="shared" ref="H25:I25" si="4">H9*0.2</f>
        <v>0</v>
      </c>
      <c r="I25" s="17">
        <f t="shared" si="4"/>
        <v>0</v>
      </c>
      <c r="J25" s="17">
        <f>J9*0.6</f>
        <v>0</v>
      </c>
      <c r="K25" s="17"/>
      <c r="L25" s="17"/>
      <c r="M25" s="17"/>
      <c r="N25" s="17"/>
      <c r="O25" s="17"/>
      <c r="P25" s="13">
        <f t="shared" si="0"/>
        <v>0</v>
      </c>
    </row>
    <row r="26" spans="2:16" ht="15" customHeight="1" x14ac:dyDescent="0.25">
      <c r="B26" s="12" t="s">
        <v>34</v>
      </c>
      <c r="C26" s="17">
        <f>C9*0.05</f>
        <v>0</v>
      </c>
      <c r="D26" s="17">
        <f>D9*0.05</f>
        <v>0</v>
      </c>
      <c r="E26" s="17">
        <f>E9*0.1</f>
        <v>0</v>
      </c>
      <c r="F26" s="17">
        <f>F9*0.3</f>
        <v>0</v>
      </c>
      <c r="G26" s="17">
        <f>G9*0.2</f>
        <v>0</v>
      </c>
      <c r="H26" s="17">
        <f>H9*0.2</f>
        <v>0</v>
      </c>
      <c r="I26" s="17">
        <f>I9*0.2</f>
        <v>0</v>
      </c>
      <c r="J26" s="17">
        <f>J9*0.6</f>
        <v>0</v>
      </c>
      <c r="K26" s="17"/>
      <c r="L26" s="17"/>
      <c r="M26" s="17"/>
      <c r="N26" s="17"/>
      <c r="O26" s="17"/>
      <c r="P26" s="13">
        <f t="shared" ref="P26" si="5">SUM(C26:O26)</f>
        <v>0</v>
      </c>
    </row>
    <row r="27" spans="2:16" x14ac:dyDescent="0.25"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</row>
    <row r="28" spans="2:16" x14ac:dyDescent="0.25">
      <c r="B28" s="25" t="s">
        <v>33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30" spans="2:16" x14ac:dyDescent="0.25">
      <c r="B30" s="22" t="s">
        <v>32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3" spans="2:2" x14ac:dyDescent="0.25">
      <c r="B33" s="1"/>
    </row>
  </sheetData>
  <mergeCells count="6">
    <mergeCell ref="B30:P30"/>
    <mergeCell ref="K6:P6"/>
    <mergeCell ref="B28:P28"/>
    <mergeCell ref="B4:P4"/>
    <mergeCell ref="B2:P2"/>
    <mergeCell ref="A9:B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Unisucre</cp:lastModifiedBy>
  <dcterms:created xsi:type="dcterms:W3CDTF">2011-10-10T00:02:50Z</dcterms:created>
  <dcterms:modified xsi:type="dcterms:W3CDTF">2025-02-14T13:40:07Z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41064b42-045c-4e09-ac5c-427b54bfc301</vt:lpwstr>
  </property>
</Properties>
</file>